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lc3\OneDrive\Escritorio\2024-2\"/>
    </mc:Choice>
  </mc:AlternateContent>
  <xr:revisionPtr revIDLastSave="0" documentId="13_ncr:1_{2B960A0E-4D7D-4C36-B018-DA59C3BF7286}" xr6:coauthVersionLast="47" xr6:coauthVersionMax="47" xr10:uidLastSave="{00000000-0000-0000-0000-000000000000}"/>
  <bookViews>
    <workbookView xWindow="-108" yWindow="-108" windowWidth="23256" windowHeight="12456" activeTab="3" xr2:uid="{00000000-000D-0000-FFFF-FFFF00000000}"/>
  </bookViews>
  <sheets>
    <sheet name="G-16  " sheetId="5" r:id="rId1"/>
    <sheet name="G-19" sheetId="13" r:id="rId2"/>
    <sheet name="G-23" sheetId="14" r:id="rId3"/>
    <sheet name="Plan curso" sheetId="7" r:id="rId4"/>
    <sheet name="Formato Califs." sheetId="8" r:id="rId5"/>
    <sheet name="Califs." sheetId="10" r:id="rId6"/>
    <sheet name="Temas" sheetId="9" r:id="rId7"/>
  </sheets>
  <definedNames>
    <definedName name="_xlnm._FilterDatabase" localSheetId="0" hidden="1">'G-16  '!$B$1:$BA$302</definedName>
    <definedName name="_xlnm._FilterDatabase" localSheetId="1" hidden="1">'G-19'!$B$1:$BA$299</definedName>
    <definedName name="_xlnm._FilterDatabase" localSheetId="2" hidden="1">'G-23'!$B$1:$BA$301</definedName>
    <definedName name="_xlnm.Print_Area" localSheetId="0">'G-16  '!$A$1:$AY$52</definedName>
    <definedName name="_xlnm.Print_Area" localSheetId="3">'Plan curso'!$B$1:$E$38</definedName>
    <definedName name="_xlnm.Print_Area" localSheetId="6">Temas!$A$1:$Z$89</definedName>
  </definedNames>
  <calcPr calcId="191029"/>
</workbook>
</file>

<file path=xl/calcChain.xml><?xml version="1.0" encoding="utf-8"?>
<calcChain xmlns="http://schemas.openxmlformats.org/spreadsheetml/2006/main">
  <c r="P45" i="8" l="1"/>
  <c r="AW54" i="14"/>
  <c r="AW53" i="14"/>
  <c r="AW52" i="14"/>
  <c r="AW51" i="14"/>
  <c r="AW50" i="14"/>
  <c r="AW49" i="14"/>
  <c r="AW48" i="14"/>
  <c r="AW47" i="14"/>
  <c r="AW46" i="14"/>
  <c r="AW45" i="14"/>
  <c r="AW44" i="14"/>
  <c r="AW43" i="14"/>
  <c r="AW42" i="14"/>
  <c r="AW41" i="14"/>
  <c r="AW40" i="14"/>
  <c r="AW39" i="14"/>
  <c r="AW38" i="14"/>
  <c r="AW37" i="14"/>
  <c r="AW36" i="14"/>
  <c r="AW35" i="14"/>
  <c r="AW34" i="14"/>
  <c r="AW33" i="14"/>
  <c r="AW32" i="14"/>
  <c r="AW31" i="14"/>
  <c r="AW30" i="14"/>
  <c r="AW29" i="14"/>
  <c r="AW28" i="14"/>
  <c r="AW27" i="14"/>
  <c r="AW26" i="14"/>
  <c r="AW25" i="14"/>
  <c r="AW24" i="14"/>
  <c r="AW23" i="14"/>
  <c r="AW22" i="14"/>
  <c r="AW21" i="14"/>
  <c r="AW20" i="14"/>
  <c r="AW19" i="14"/>
  <c r="AW18" i="14"/>
  <c r="AW17" i="14"/>
  <c r="AW16" i="14"/>
  <c r="AW15" i="14"/>
  <c r="AW14" i="14"/>
  <c r="AW13" i="14"/>
  <c r="AW12" i="14"/>
  <c r="AW11" i="14"/>
  <c r="AW10" i="14"/>
  <c r="AW9" i="14"/>
  <c r="AW8" i="14"/>
  <c r="AW52" i="13"/>
  <c r="AW51" i="13"/>
  <c r="AW50" i="13"/>
  <c r="AW49" i="13"/>
  <c r="AW48" i="13"/>
  <c r="AW47" i="13"/>
  <c r="AW46" i="13"/>
  <c r="AW45" i="13"/>
  <c r="AW44" i="13"/>
  <c r="AW43" i="13"/>
  <c r="AW42" i="13"/>
  <c r="AW41" i="13"/>
  <c r="AW40" i="13"/>
  <c r="AW39" i="13"/>
  <c r="AW38" i="13"/>
  <c r="AW37" i="13"/>
  <c r="AW36" i="13"/>
  <c r="AW35" i="13"/>
  <c r="AW34" i="13"/>
  <c r="AW33" i="13"/>
  <c r="AW32" i="13"/>
  <c r="AW31" i="13"/>
  <c r="AW30" i="13"/>
  <c r="AW29" i="13"/>
  <c r="AW28" i="13"/>
  <c r="AW27" i="13"/>
  <c r="AW26" i="13"/>
  <c r="AW25" i="13"/>
  <c r="AW24" i="13"/>
  <c r="AW23" i="13"/>
  <c r="AW22" i="13"/>
  <c r="AW21" i="13"/>
  <c r="AW20" i="13"/>
  <c r="AW19" i="13"/>
  <c r="AW18" i="13"/>
  <c r="AW17" i="13"/>
  <c r="AW16" i="13"/>
  <c r="AW15" i="13"/>
  <c r="AW14" i="13"/>
  <c r="AW13" i="13"/>
  <c r="AW12" i="13"/>
  <c r="AW11" i="13"/>
  <c r="AW10" i="13"/>
  <c r="AW9" i="13"/>
  <c r="AW8" i="13"/>
  <c r="AW51" i="5"/>
  <c r="AW50" i="5"/>
  <c r="AW49" i="5"/>
  <c r="AW48" i="5"/>
  <c r="AW47" i="5"/>
  <c r="AW46" i="5"/>
  <c r="AW45" i="5"/>
  <c r="AW44" i="5"/>
  <c r="AW43" i="5"/>
  <c r="AW42" i="5"/>
  <c r="AW41" i="5"/>
  <c r="AW40" i="5"/>
  <c r="AW39" i="5"/>
  <c r="AW38" i="5"/>
  <c r="AW37" i="5"/>
  <c r="AW36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P30" i="10"/>
  <c r="O30" i="10"/>
  <c r="N30" i="10"/>
  <c r="M30" i="10"/>
  <c r="L30" i="10"/>
  <c r="K30" i="10"/>
  <c r="J30" i="10"/>
  <c r="I30" i="10"/>
  <c r="H30" i="10"/>
  <c r="G30" i="10"/>
  <c r="F30" i="10"/>
  <c r="E30" i="10"/>
  <c r="AW6" i="14"/>
  <c r="AY4" i="14"/>
  <c r="AY3" i="14"/>
  <c r="AW6" i="13"/>
  <c r="AY4" i="13"/>
  <c r="AY3" i="13"/>
  <c r="H17" i="10" l="1"/>
  <c r="H16" i="10"/>
  <c r="G16" i="10"/>
  <c r="G17" i="10" s="1"/>
  <c r="F16" i="10"/>
  <c r="F17" i="10" s="1"/>
  <c r="E16" i="10"/>
  <c r="E17" i="10" s="1"/>
  <c r="D30" i="10"/>
  <c r="I14" i="10"/>
  <c r="I13" i="10"/>
  <c r="I12" i="10"/>
  <c r="I11" i="10"/>
  <c r="I10" i="10"/>
  <c r="I9" i="10"/>
  <c r="I8" i="10"/>
  <c r="O2" i="10"/>
  <c r="M2" i="10"/>
  <c r="AW6" i="5"/>
  <c r="AY4" i="5"/>
  <c r="AY3" i="5"/>
  <c r="D16" i="10" l="1"/>
  <c r="D17" i="10" l="1"/>
  <c r="I17" i="10" s="1"/>
  <c r="I16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José A Lopez C</author>
  </authors>
  <commentList>
    <comment ref="AL6" authorId="0" shapeId="0" xr:uid="{98C26C5C-9753-49EA-A18E-21AE52640026}">
      <text>
        <r>
          <rPr>
            <b/>
            <sz val="9"/>
            <color indexed="81"/>
            <rFont val="Tahoma"/>
            <family val="2"/>
          </rPr>
          <t>Presentación Barros Sierra</t>
        </r>
      </text>
    </comment>
    <comment ref="AM6" authorId="0" shapeId="0" xr:uid="{74C978E2-0CAB-4814-A4ED-903E826EAE21}">
      <text>
        <r>
          <rPr>
            <b/>
            <sz val="9"/>
            <color indexed="81"/>
            <rFont val="Tahoma"/>
            <family val="2"/>
          </rPr>
          <t>HP: 2do. Examen parcial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51" authorId="1" shapeId="0" xr:uid="{4E52F321-B02A-42F0-AD24-804BD32E3F8A}">
      <text>
        <r>
          <rPr>
            <b/>
            <sz val="9"/>
            <color indexed="81"/>
            <rFont val="Tahoma"/>
            <family val="2"/>
          </rPr>
          <t>José A Lopez C:</t>
        </r>
        <r>
          <rPr>
            <sz val="9"/>
            <color indexed="81"/>
            <rFont val="Tahoma"/>
            <family val="2"/>
          </rPr>
          <t xml:space="preserve">
Tomó clase conmigo el semestre 2023-1 en el G-16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L6" authorId="0" shapeId="0" xr:uid="{EA4601D2-78D9-4721-835B-479668259971}">
      <text>
        <r>
          <rPr>
            <b/>
            <sz val="9"/>
            <color indexed="81"/>
            <rFont val="Tahoma"/>
            <family val="2"/>
          </rPr>
          <t>Presentación Barros Sierra</t>
        </r>
      </text>
    </comment>
    <comment ref="AM6" authorId="0" shapeId="0" xr:uid="{D899BAE6-8190-40C1-B00B-37EEFE16D419}">
      <text>
        <r>
          <rPr>
            <b/>
            <sz val="9"/>
            <color indexed="81"/>
            <rFont val="Tahoma"/>
            <family val="2"/>
          </rPr>
          <t>HP: 2do. Examen parcial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AL6" authorId="0" shapeId="0" xr:uid="{E25EB973-ECC3-4E48-96D0-EC67ED20B0BB}">
      <text>
        <r>
          <rPr>
            <b/>
            <sz val="9"/>
            <color indexed="81"/>
            <rFont val="Tahoma"/>
            <family val="2"/>
          </rPr>
          <t>Presentación Barros Sierra</t>
        </r>
      </text>
    </comment>
    <comment ref="AM6" authorId="0" shapeId="0" xr:uid="{134E4D6C-CE6D-4A5F-BF0F-433945F54C50}">
      <text>
        <r>
          <rPr>
            <b/>
            <sz val="9"/>
            <color indexed="81"/>
            <rFont val="Tahoma"/>
            <family val="2"/>
          </rPr>
          <t>HP: 2do. Examen parcial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<sst xmlns="http://schemas.openxmlformats.org/spreadsheetml/2006/main" count="611" uniqueCount="381">
  <si>
    <t>Asignatura:</t>
  </si>
  <si>
    <t>1413 - INTRODUCCION A LA ECONOMIA</t>
  </si>
  <si>
    <t>Grupo:</t>
  </si>
  <si>
    <t>Profesor:</t>
  </si>
  <si>
    <t>MTRO JOSE ANTONIO LOPEZ CUESTA</t>
  </si>
  <si>
    <t>INICIO</t>
  </si>
  <si>
    <t>FIN</t>
  </si>
  <si>
    <t>DÍAS</t>
  </si>
  <si>
    <t>SALÓN</t>
  </si>
  <si>
    <t>No. Prof:</t>
  </si>
  <si>
    <t>15:00</t>
  </si>
  <si>
    <t>17:00</t>
  </si>
  <si>
    <t>Mar,Jue</t>
  </si>
  <si>
    <t>A101</t>
  </si>
  <si>
    <t>Tipo:  T</t>
  </si>
  <si>
    <t>Clase #</t>
  </si>
  <si>
    <t>Fecha</t>
  </si>
  <si>
    <t>T E M A S</t>
  </si>
  <si>
    <t>Presentación del profesor, del temario, de las reglas de clase e introducción de los alumnos</t>
  </si>
  <si>
    <t>Continuación tema anterior</t>
  </si>
  <si>
    <t>Capitalismo (Revolución Industrial, nueva forma de producción masiva)</t>
  </si>
  <si>
    <t>Fin de Capitalismo, Comunismo, Socialismo, Neoliberalismo y Globalización</t>
  </si>
  <si>
    <t>Inicio de Micro Economía, definición, concepto y modelos de mercados</t>
  </si>
  <si>
    <t>Continuación de mercados y tipo de bienes *** 5 factores de la producción***</t>
  </si>
  <si>
    <t>Continuación punto anterior</t>
  </si>
  <si>
    <t>Ejercicio de Utilidad Marginal y Total y punto de maximización del consumidor</t>
  </si>
  <si>
    <t>Curvas Indiferencia, Elasticidades y ensayo de examen y aclaración dudas</t>
  </si>
  <si>
    <t>Continuación punto anterior y Relación variables macroeconómicas</t>
  </si>
  <si>
    <t xml:space="preserve">Presentación en Auditorio Barros Sierra    </t>
  </si>
  <si>
    <t>Entrega de resultados, mención de exentos y cumplimiento de expectativas y cierre curso</t>
  </si>
  <si>
    <t>Formato para calificar presentaciones</t>
  </si>
  <si>
    <t xml:space="preserve">#  Equipo G- </t>
  </si>
  <si>
    <t>Presentación Personal</t>
  </si>
  <si>
    <t>Uso de Muletillas no!  este!  eh!!</t>
  </si>
  <si>
    <t>Uso del tono de la voz</t>
  </si>
  <si>
    <t>Viendo al  público ?</t>
  </si>
  <si>
    <t>Trabajo en Equipo</t>
  </si>
  <si>
    <t>Conocimiento del tema</t>
  </si>
  <si>
    <t>Manejo del tiempo</t>
  </si>
  <si>
    <t xml:space="preserve">Total puntos   jueces </t>
  </si>
  <si>
    <t xml:space="preserve"> </t>
  </si>
  <si>
    <t>Promedio</t>
  </si>
  <si>
    <t>Cada presentación será de  12 minutos y cada tema tendrá un equipo expositor</t>
  </si>
  <si>
    <t>Cada equipo podra tener  máximo 8 alumnos y podrán exponer todos</t>
  </si>
  <si>
    <t xml:space="preserve">Recuerden poner una carátula a su trabajo en donde mencionen: los nombres de los integrantes de su equipo, grupo al que pertenecen, </t>
  </si>
  <si>
    <t>el nombre del trabajo, etc.etc.</t>
  </si>
  <si>
    <t>IMPORTANTE: quiero sus comentarios y conclusiones sobre el trabajo y su investigación (puede ser por equipo y/o individual).</t>
  </si>
  <si>
    <t>T E M A S :</t>
  </si>
  <si>
    <t>Eq.</t>
  </si>
  <si>
    <t>Tema: Economía Informal en México</t>
  </si>
  <si>
    <t>Tema: Papel turismo en México</t>
  </si>
  <si>
    <t>Tema: MAQUILADORAS MEXICO</t>
  </si>
  <si>
    <t xml:space="preserve">Equipo #   1            </t>
  </si>
  <si>
    <t>Uso Muletillas no!  este!  eh!!</t>
  </si>
  <si>
    <t>Viendo al público?</t>
  </si>
  <si>
    <t>Tema:  Unión Europea</t>
  </si>
  <si>
    <t>#  Equipo G-</t>
  </si>
  <si>
    <t>Suma</t>
  </si>
  <si>
    <t xml:space="preserve">Total puntos    jueces </t>
  </si>
  <si>
    <t xml:space="preserve">#  Equipo </t>
  </si>
  <si>
    <t>Viendo al pizarrón ?</t>
  </si>
  <si>
    <t xml:space="preserve">Trabajo
</t>
  </si>
  <si>
    <t xml:space="preserve">Exámen  
1 Parcial  </t>
  </si>
  <si>
    <t xml:space="preserve">Exámen  
2 Parcial  </t>
  </si>
  <si>
    <t>Calific. 
Acumulada</t>
  </si>
  <si>
    <t>8.5 =&gt;</t>
  </si>
  <si>
    <t xml:space="preserve">Calif. </t>
  </si>
  <si>
    <t>Exento &gt;
8.75</t>
  </si>
  <si>
    <t>Calif.
Final</t>
  </si>
  <si>
    <t>Países Bric y Washignton Concensus</t>
  </si>
  <si>
    <t xml:space="preserve">Países Bric </t>
  </si>
  <si>
    <t>Teoría de la Utilidad</t>
  </si>
  <si>
    <t>Relación entre las variables macroeconómicas y Ciclos Económicos</t>
  </si>
  <si>
    <t>1er. Examen parcial (Sistemas Económicos y Microeconomía)</t>
  </si>
  <si>
    <t>Agosto</t>
  </si>
  <si>
    <t>Septiembre</t>
  </si>
  <si>
    <t>Octubre</t>
  </si>
  <si>
    <t>Noviembre</t>
  </si>
  <si>
    <t xml:space="preserve"># Eq.  </t>
  </si>
  <si>
    <t>Salón</t>
  </si>
  <si>
    <t>G - 16</t>
  </si>
  <si>
    <t>leonardoramirosanchez616@gmail.com</t>
  </si>
  <si>
    <t>Este trabajo tendrá un peso de 10% sobre la calificación final</t>
  </si>
  <si>
    <t>Desarrollo Estabilizador</t>
  </si>
  <si>
    <t>Historia de las Devaluaciones en México</t>
  </si>
  <si>
    <t>Papel turismo en México</t>
  </si>
  <si>
    <t>VARIABLES MACROECONOMICAS</t>
  </si>
  <si>
    <t>Economía Informal en México</t>
  </si>
  <si>
    <t>Tratado Económico Unión Europea</t>
  </si>
  <si>
    <t>Banco de México, historia y funciones</t>
  </si>
  <si>
    <t>Maquiladoras en el mundo</t>
  </si>
  <si>
    <t>Maquiladoras en México</t>
  </si>
  <si>
    <t>Impacto de las redes sociales en el comportamiento del consumidor</t>
  </si>
  <si>
    <t>Continuación Relación entre las variables macroeconómicas y Ciclos Económicos</t>
  </si>
  <si>
    <t>Aspectos macroeconómicos deseables en un país y Demanda Agregada</t>
  </si>
  <si>
    <t>Conceptos grales.Macro, Reservas Monetarias, Encaje Legal, Medio Circulante (M1), Corto Banxico, etc.Tarjetas de crédito</t>
  </si>
  <si>
    <t>El trabajo escrito será de máximo 12 hojas por equipo</t>
  </si>
  <si>
    <t>Tema:  Variables Macroeconómicas</t>
  </si>
  <si>
    <t>Tema: Historia y funciones del Banco de México</t>
  </si>
  <si>
    <t>Tema: Historia de las devaluaciones en México</t>
  </si>
  <si>
    <t>Tema:  Impacto de redes sociales en el consumidor</t>
  </si>
  <si>
    <t xml:space="preserve">Tema: Países Bric y Consenso de Washington </t>
  </si>
  <si>
    <t>¡¡</t>
  </si>
  <si>
    <t>Calendario de clases de Economía  Semestre 2024-2</t>
  </si>
  <si>
    <t>Arranque del curso con el estudio de la Etapa Primitiva, Esclavismo, Feudalismo, Mercantilismo e inicio de Capitalismo</t>
  </si>
  <si>
    <t>A105</t>
  </si>
  <si>
    <t xml:space="preserve">Total puntos jueces </t>
  </si>
  <si>
    <t>La presentación del trabajo será el:  16 de Mayo del 2024 en el auditorio Javier Barros Sierra</t>
  </si>
  <si>
    <t>Será a partir de las 3 pm y estarán todos los alumnos durante toda la sesión</t>
  </si>
  <si>
    <t>Variables Macroeconómicas</t>
  </si>
  <si>
    <t>AKWUEZE DANIEL IKECHUKWU</t>
  </si>
  <si>
    <t>danielakwueze@gmail.com</t>
  </si>
  <si>
    <t>ALONSO SOTO DIANE ELIZABETH</t>
  </si>
  <si>
    <t>diane.alonso@ingenieria.unam.edu</t>
  </si>
  <si>
    <t>AVENDAÑO REYES ANDREA PAOLA</t>
  </si>
  <si>
    <t>minhoandrea16@gmail.com</t>
  </si>
  <si>
    <t>BELLO CRUZ ERICK DANIEL</t>
  </si>
  <si>
    <t>erickdanielbellocruz@yahoo.com.mx</t>
  </si>
  <si>
    <t>BOTELLO GONZALEZ LUIS ENRIQUE</t>
  </si>
  <si>
    <t>luisenriquebotellogonzalez@gmail.com</t>
  </si>
  <si>
    <t>CASTRO DELGADO DANIELA BEATRIZ</t>
  </si>
  <si>
    <t>danielacasd369@gmail.com</t>
  </si>
  <si>
    <t>CASTRO LOPEZ JUAN MANUEL</t>
  </si>
  <si>
    <t>castrojuanmanuel240@gmail.com</t>
  </si>
  <si>
    <t>CHOQUE HIDALGO RODRIGO ANDRES</t>
  </si>
  <si>
    <t>rachoque2021@gmail.com</t>
  </si>
  <si>
    <t>COLIN SALAZAR SAMANTHA PAOLA</t>
  </si>
  <si>
    <t>sama070602@gmail.com</t>
  </si>
  <si>
    <t>CRUZ GUTIERREZ ISAAC</t>
  </si>
  <si>
    <t>isaac.cruz.gtz.fi@gmail.com</t>
  </si>
  <si>
    <t>CRUZ OVIEDO DIEGO</t>
  </si>
  <si>
    <t>diego.cruzov@ingenieria.unam.edu</t>
  </si>
  <si>
    <t>DAVILA ARIZA FRANCISCO ALEJANDRO</t>
  </si>
  <si>
    <t>francisco.davila@ingenieria.unam.edu</t>
  </si>
  <si>
    <t>DE LA PEÑA BALLESTEROS JIMENA</t>
  </si>
  <si>
    <t>delapenaballesterosjimena@gmail.com</t>
  </si>
  <si>
    <t>DIMAS GODINEZ LAILA OLINKA</t>
  </si>
  <si>
    <t>lailadimas4@gmail.com</t>
  </si>
  <si>
    <t>FLORES HERNANDEZ OSCAR YAEL</t>
  </si>
  <si>
    <t>oscarwar125@gmail.com</t>
  </si>
  <si>
    <t>FLORES SANCHEZ SAMUEL</t>
  </si>
  <si>
    <t>samsanchez139@gmail.com</t>
  </si>
  <si>
    <t>GALICIA DE LA ROSA ERICK ABRAHAM</t>
  </si>
  <si>
    <t>abrahamgdlrs@gmail.com</t>
  </si>
  <si>
    <t>GARNICA MUÑOZ ADAN EFRAIN</t>
  </si>
  <si>
    <t>garnydan@gmail.com</t>
  </si>
  <si>
    <t>GOMEZ URBANO MARIANA</t>
  </si>
  <si>
    <t>mariana.gomez@ingenieria.unam.edu</t>
  </si>
  <si>
    <t>GONZALEZ AMARO MIRIAM</t>
  </si>
  <si>
    <t>miriamnlgonzalezamaro@gmail.com</t>
  </si>
  <si>
    <t>GUERRERO GUTIERREZ HECTOR</t>
  </si>
  <si>
    <t>guerrero.gutierrez.hector@gmail.com</t>
  </si>
  <si>
    <t>HERNANDEZ ESCOBAR INGRID SAMANTHA</t>
  </si>
  <si>
    <t>samescobar2502@gmail.com</t>
  </si>
  <si>
    <t>JARDINES FLORES DAVID</t>
  </si>
  <si>
    <t>dajf723@gmail.com</t>
  </si>
  <si>
    <t>JIMENEZ ZAMARRON LUIS ANGEL</t>
  </si>
  <si>
    <t>luisvszamarron@gmail.com</t>
  </si>
  <si>
    <t>LEAL NAJERA ALFREDO</t>
  </si>
  <si>
    <t>alfredolealnajera@gmail.com</t>
  </si>
  <si>
    <t>LEMUS PACHECO TONATIUH</t>
  </si>
  <si>
    <t>tonalemuspach@gmail.com</t>
  </si>
  <si>
    <t>LEYVA DIAZ MICHELLE DANAHE</t>
  </si>
  <si>
    <t>danahe.leyva@gmail.com</t>
  </si>
  <si>
    <t>LINARES LARA DIEGO ATZIN</t>
  </si>
  <si>
    <t>diego.linares@ingenieria.unam.edu</t>
  </si>
  <si>
    <t>LOPEZ GONZALEZ FERNANDO</t>
  </si>
  <si>
    <t>fernandolg641@gmail.com</t>
  </si>
  <si>
    <t>MARTIN CASTILLO ERIKA ALEJANDRA</t>
  </si>
  <si>
    <t>erika.martin.enp5.707@gmail.com</t>
  </si>
  <si>
    <t>MARTINEZ DELGADILLO CONSTANZA</t>
  </si>
  <si>
    <t>constanzam663@gmail.com</t>
  </si>
  <si>
    <t>MARTINEZ MARTINEZ ALBERTO</t>
  </si>
  <si>
    <t>alberto.mtz2000.com@gmail.com</t>
  </si>
  <si>
    <t>MARTINEZ PEREZ BRIAN ERIK</t>
  </si>
  <si>
    <t>brianmartinezperez4@gmail.com</t>
  </si>
  <si>
    <t>MAYA VARGAS OSCAR DE JESUS</t>
  </si>
  <si>
    <t>Oscarm1206@outlook.com</t>
  </si>
  <si>
    <t>MORALES FERREIRA RICARDO ALAN</t>
  </si>
  <si>
    <t>ricardo.morales@ingenieria.unam.edu</t>
  </si>
  <si>
    <t>NORIEGA MALDONADO CESAR</t>
  </si>
  <si>
    <t>geoingcienciadelatierra2027@gmail.com</t>
  </si>
  <si>
    <t>PEREZ HERNANDEZ JONATHAN</t>
  </si>
  <si>
    <t>perezhernandezjonajonathan@gmail.com</t>
  </si>
  <si>
    <t>RODRIGUEZ MARTINEZ ABRAHAM</t>
  </si>
  <si>
    <t>abytoooo@gmail.com</t>
  </si>
  <si>
    <t>ROJAS TERRAZAS LAYLET</t>
  </si>
  <si>
    <t>laylet.rterrazas@gmail.com</t>
  </si>
  <si>
    <t>UGALDE MENDOZA ENRIQUE</t>
  </si>
  <si>
    <t>martinjimenesgusman@gmail.com</t>
  </si>
  <si>
    <t>VARGAS MIRON ELADIO</t>
  </si>
  <si>
    <t>eladiov3366@gmail.com</t>
  </si>
  <si>
    <t>VEGA LOA DAVID</t>
  </si>
  <si>
    <t>isaac322717c410@gmail.com</t>
  </si>
  <si>
    <t>ASISTIENDO A CLASE PARA EXTRAORDINARIO ASDRI</t>
  </si>
  <si>
    <t>DIAZ ESQUIVEL CRISTOPHER</t>
  </si>
  <si>
    <t>AGUILAR SANCHEZ RENATO</t>
  </si>
  <si>
    <t>jhonatantres3@gmail.com</t>
  </si>
  <si>
    <t>ARGUELLO HERNANDEZ ALFREDO</t>
  </si>
  <si>
    <t>arguelloalfredo2002@gmail.com</t>
  </si>
  <si>
    <t>CASTILLO ELIZALDE CRISTIAN DAVID</t>
  </si>
  <si>
    <t>castillocristianfi@gmail.com</t>
  </si>
  <si>
    <t>CASTILLO VELAZQUEZ RAUL</t>
  </si>
  <si>
    <t>castillo.v.raul@gmail.com</t>
  </si>
  <si>
    <t>CHOMBO PIÑA SANTIAGO</t>
  </si>
  <si>
    <t>santiagochombo15@hotmail.com</t>
  </si>
  <si>
    <t>ESTRADA DE LOS SANTOS YAMILE MONTSERRAT</t>
  </si>
  <si>
    <t>yamileedls23@gmail.com</t>
  </si>
  <si>
    <t>FIGUEROA NAVARRO JURGEN ALEJANDRO</t>
  </si>
  <si>
    <t>jurgenalejandrof@gmail.com</t>
  </si>
  <si>
    <t>FLORES SANCHEZ DAMIAN</t>
  </si>
  <si>
    <t>cch.dafloress@gmail.com</t>
  </si>
  <si>
    <t>GARCIA OROPEZA ROBERTO</t>
  </si>
  <si>
    <t>robertogarciaoropeza0@gmail.com</t>
  </si>
  <si>
    <t>GARDUÑO CRUZ VERANIA JAQUELINE</t>
  </si>
  <si>
    <t>verania.gard15@gmail.com</t>
  </si>
  <si>
    <t>GODINEZ GONZALEZ CHRISTOPHER ALLEN</t>
  </si>
  <si>
    <t>chrisallen280902@gmail.com</t>
  </si>
  <si>
    <t>GONZALEZ FUENTES JOSE ANTONIO</t>
  </si>
  <si>
    <t>cuentaescolarjagf@gmail.com</t>
  </si>
  <si>
    <t>HERRERA SANTIAGO DANIEL</t>
  </si>
  <si>
    <t>herreras.daniel.p8@gmail.com</t>
  </si>
  <si>
    <t>LARA VALENCIA JESUS</t>
  </si>
  <si>
    <t>jesuslaraval95@gmail.com</t>
  </si>
  <si>
    <t>LEAL SANCHEZ AXEL OSVALDO</t>
  </si>
  <si>
    <t>axelosvaldolealsanchez@gmail.com</t>
  </si>
  <si>
    <t>MALDONADO JIMENEZ UZIEL</t>
  </si>
  <si>
    <t>uzimj11@gmail.com</t>
  </si>
  <si>
    <t>MANUEL MARTINEZ CYNTHIA</t>
  </si>
  <si>
    <t>cynthiamanuel403@gmail.com</t>
  </si>
  <si>
    <t>MARTINEZ MARTINEZ KARLA IVETTE</t>
  </si>
  <si>
    <t>martinezmartinezkarlaivette18@gmail.com</t>
  </si>
  <si>
    <t>MEDINA CONEJO SERGIO AARON</t>
  </si>
  <si>
    <t>aironconemed@gmail.com</t>
  </si>
  <si>
    <t>MENDEZ MARTINEZ ANGEL YAHIR</t>
  </si>
  <si>
    <t>angel.mendez@ingenieria.unam.edu</t>
  </si>
  <si>
    <t>MEZA SANCHEZ LUIS ARTURO</t>
  </si>
  <si>
    <t>arturomezsanchez@gmail.com</t>
  </si>
  <si>
    <t>MIRANDA VAZQUEZ REGINA</t>
  </si>
  <si>
    <t>regina.26mv@gmail.com</t>
  </si>
  <si>
    <t>NOGUEZ RAMIREZ DIEGO</t>
  </si>
  <si>
    <t>diegonoguez2000@gmail.com</t>
  </si>
  <si>
    <t>ORTEGA SOLER JUAN DIEGO</t>
  </si>
  <si>
    <t>juanortega@comunidad.unam.mx</t>
  </si>
  <si>
    <t>ORTIZ HERNANDEZ ERICK ISAEL</t>
  </si>
  <si>
    <t>erric471@gmail.com</t>
  </si>
  <si>
    <t>PARRA GARCIA HORACIO</t>
  </si>
  <si>
    <t>horaciiopg@gmail.com</t>
  </si>
  <si>
    <t>PEREZ DE LA CRUZ OSWALDO</t>
  </si>
  <si>
    <t>oswaldo.perez.delacruz1702@gmail.com</t>
  </si>
  <si>
    <t>PEREZ MACIN EDUARDO JAVIER</t>
  </si>
  <si>
    <t>edwardscryser@gmail.com</t>
  </si>
  <si>
    <t>PEREZ MURILLO DIEGO</t>
  </si>
  <si>
    <t>eincobain27@gmail.com</t>
  </si>
  <si>
    <t>RAMIREZ BAEZ BRYAN ISMAEL</t>
  </si>
  <si>
    <t>bryanirbkshirahama@hotmail.com</t>
  </si>
  <si>
    <t>RAMIRO SANCHEZ LEONARDO</t>
  </si>
  <si>
    <t>RIVERO FLORES JIMENA BELEM</t>
  </si>
  <si>
    <t>jimena.riveroflores@gmail.com</t>
  </si>
  <si>
    <t>ROBLES RICO AIMARA MONSERRAT</t>
  </si>
  <si>
    <t>aimararobles15@gmail.com</t>
  </si>
  <si>
    <t>ROSAS GUEVARA GAEL</t>
  </si>
  <si>
    <t>gallo.ga@hotmail.com</t>
  </si>
  <si>
    <t>SANDOVAL MORALES XAVIER</t>
  </si>
  <si>
    <t>xavisandoval22@gmail.com</t>
  </si>
  <si>
    <t>SIERRA SANTIAGO BRITNEY MICHELLE</t>
  </si>
  <si>
    <t>sierra.britney.156@gmail.com</t>
  </si>
  <si>
    <t>SOLORIO HERNANDEZ JUAN PABLO</t>
  </si>
  <si>
    <t>pablo117@hotmail.es</t>
  </si>
  <si>
    <t>SOTELO ORTIZ JERONIMO</t>
  </si>
  <si>
    <t>jeronimeitor@gmail.com</t>
  </si>
  <si>
    <t>VELAZQUEZ SANTIAGO ATHOS ISAAC</t>
  </si>
  <si>
    <t>isaath297@gmail.com</t>
  </si>
  <si>
    <t>VILLARREAL GAXIOLA ALEJANDRO</t>
  </si>
  <si>
    <t>alejandro.villarreal.gaxiola@gmail.com</t>
  </si>
  <si>
    <t>G - 23</t>
  </si>
  <si>
    <t>ACEVEDO BRIONES EMANUEL</t>
  </si>
  <si>
    <t>emanuel_brio02@hotmail.com</t>
  </si>
  <si>
    <t>ANAYA RUIZ MITZY JATZIRY</t>
  </si>
  <si>
    <t>anayamitzy29@gmail.com</t>
  </si>
  <si>
    <t>ARAGON LOPEZ MONICA</t>
  </si>
  <si>
    <t>monicaragonlopez@gmail.com</t>
  </si>
  <si>
    <t>BIÑUELO ACULTECO RUBEN</t>
  </si>
  <si>
    <t>ruben.binuelo@ingenieria.unam.edu</t>
  </si>
  <si>
    <t>BRAVO VIRAMONTES STEPHANY</t>
  </si>
  <si>
    <t>stephany9889@gmail.com</t>
  </si>
  <si>
    <t>CARRILES PALMA CLOE ANDREA AIMEE</t>
  </si>
  <si>
    <t>cloe.aa.carrilespalma@gmail.com</t>
  </si>
  <si>
    <t>CASTRO LOPEZ KEVIN VICENTE</t>
  </si>
  <si>
    <t>kevinvcl06@gmail.com</t>
  </si>
  <si>
    <t>CHAVEZ VAZQUEZ ERNESTO</t>
  </si>
  <si>
    <t>ernestochavezvazquez48@gmail.com</t>
  </si>
  <si>
    <t>CIRIACO VARGAS JOSE ARTURO</t>
  </si>
  <si>
    <t>arturcv.puppy1@gmail.com</t>
  </si>
  <si>
    <t>FRANCO PORTILLO AISLIN ALEXIA</t>
  </si>
  <si>
    <t>aislinfrancoportillo11@gmail.com</t>
  </si>
  <si>
    <t>FUENTES YAÑEZ IVAN</t>
  </si>
  <si>
    <t>if1428484@gmail.com</t>
  </si>
  <si>
    <t>GALVAN TORRES DANIEL</t>
  </si>
  <si>
    <t>danysmash2@gmail.com</t>
  </si>
  <si>
    <t>GARCIA GARCIA AARON</t>
  </si>
  <si>
    <t>aaron.garcia.unam@gmail.com</t>
  </si>
  <si>
    <t>GOMEZ RAMIREZ ANGELO</t>
  </si>
  <si>
    <t>gomezramirez777@gmail.com</t>
  </si>
  <si>
    <t>GONZALEZ MAGAÑA MAYRA ALEJANDRA</t>
  </si>
  <si>
    <t>mg564702@gmail.com</t>
  </si>
  <si>
    <t>GUERRERO RAMIREZ ROBERTO</t>
  </si>
  <si>
    <t>roberto.guerrero@ingenieria.unam.edu</t>
  </si>
  <si>
    <t>HERNANDEZ CABAÑAS JESUS</t>
  </si>
  <si>
    <t>jju321456@gmail.com</t>
  </si>
  <si>
    <t>HERNANDEZ POMPOSO JOSE EDUARDO</t>
  </si>
  <si>
    <t>hernandez09.pomposo07@gmail.com</t>
  </si>
  <si>
    <t>JARDINES BOBADILLA KCAREN XIMENA</t>
  </si>
  <si>
    <t>ximenajardines17@gmail.com</t>
  </si>
  <si>
    <t>LARA ACEVEDO CRISTIAN ALEXIS</t>
  </si>
  <si>
    <t>cristianlaraacevedo58@gmail.com</t>
  </si>
  <si>
    <t>LUIS ORTIZ DEBORAH PATRICIA</t>
  </si>
  <si>
    <t>deborahluis.academico@gmail.com</t>
  </si>
  <si>
    <t>MACIEL BARAJAS LUIS FELIPE</t>
  </si>
  <si>
    <t>macieluis27@gmail.com</t>
  </si>
  <si>
    <t>MANRESA HERNANDEZ SEBASTIAN</t>
  </si>
  <si>
    <t>sebastian_manresa@hotmail.com</t>
  </si>
  <si>
    <t>MENDOZA LAZARO SUA ATZIN</t>
  </si>
  <si>
    <t>suatzin@gmail.com</t>
  </si>
  <si>
    <t>MOLINA VEJAR AARON GAEL</t>
  </si>
  <si>
    <t>aarongmolinav@gmail.com</t>
  </si>
  <si>
    <t>MONTES DE OCA VILLA EMILIO</t>
  </si>
  <si>
    <t>emiteo18@gmail.com</t>
  </si>
  <si>
    <t>ORDOÑEZ SANTIBAÑEZ GABRIEL</t>
  </si>
  <si>
    <t>ordonezsantibanezg@gmail.com</t>
  </si>
  <si>
    <t>PEREZ REYES JONATAN DAVID</t>
  </si>
  <si>
    <t>jonatandavidperezreyes@gmail.com</t>
  </si>
  <si>
    <t>REYES MENDEZ WENDOLYN</t>
  </si>
  <si>
    <t>wendolynreyes31@gmail.com</t>
  </si>
  <si>
    <t>RICALDE EZETA MAURICIO</t>
  </si>
  <si>
    <t>m007rz@gmail.com</t>
  </si>
  <si>
    <t>RODRIGUEZ ORTIZ ALEXIS ISAIAS</t>
  </si>
  <si>
    <t>alexis.rodriguez@ingenieria.unam.edu</t>
  </si>
  <si>
    <t>ROMERO PEREZ EDUARDO</t>
  </si>
  <si>
    <t>edomex_romero@hotmail.com</t>
  </si>
  <si>
    <t>RUIZ PALACIOS ANA SARAHI</t>
  </si>
  <si>
    <t>asarahi.ruizp@gmail.com</t>
  </si>
  <si>
    <t>SOSA CORTEZ MISAEL IVAN</t>
  </si>
  <si>
    <t>misaelsosacortez@gmail.com</t>
  </si>
  <si>
    <t>TOME RODRIGUEZ EMILIANO TENOCH</t>
  </si>
  <si>
    <t>temilianotenoch@gmail.com</t>
  </si>
  <si>
    <t>TORRES GALICIA URIEL</t>
  </si>
  <si>
    <t>nekowl@protonmail.com</t>
  </si>
  <si>
    <t>VALENZUELA FRANCO IRAM ISRAEL</t>
  </si>
  <si>
    <t>iramvfranco@gmail.com</t>
  </si>
  <si>
    <t>VICENCIO MOLINA MAURICIO</t>
  </si>
  <si>
    <t>mauriciovm2003@outlook.com</t>
  </si>
  <si>
    <t>ZUMAYA FLORES GUILLERMO SANTIAGO</t>
  </si>
  <si>
    <t>zumayafgs@gmail.com</t>
  </si>
  <si>
    <t>40</t>
  </si>
  <si>
    <t>RAMOS ORTEGA KARLA ABIGAIL</t>
  </si>
  <si>
    <t>41</t>
  </si>
  <si>
    <t>ROMERO ZAMORA ALEJANDRO</t>
  </si>
  <si>
    <t>Continuación punto anterior e inicio de Macro Economía, definición y mención de los conceptos Macro fundamentales</t>
  </si>
  <si>
    <t>Continuación de Análisis de Inflación, Crecimiento Económico y Desempleo</t>
  </si>
  <si>
    <t>Titanic mexicano, análisis de una crisis económica y política macroeconómica</t>
  </si>
  <si>
    <t>Examen Final (Macroeconomía, Políticas Macroeconómicas  y Tendencias económicas)</t>
  </si>
  <si>
    <t>Análisis de Inflación, Crecimiento Económico y Desempleo y ensayo examen</t>
  </si>
  <si>
    <t>Analisis e historia de la inflación desde el banco de México. ¿Qué es la inflación adyacente y no adyacente? y Pronósticos de la inflación del banco de México vs realidad.</t>
  </si>
  <si>
    <t>Tratado comercial de la  Unión Europea</t>
  </si>
  <si>
    <t>Objetivos del milenio</t>
  </si>
  <si>
    <t xml:space="preserve">Equipo #   3         </t>
  </si>
  <si>
    <t xml:space="preserve">Equipo #    2            </t>
  </si>
  <si>
    <t xml:space="preserve">Equipo #    4       </t>
  </si>
  <si>
    <t xml:space="preserve">Equipo #   5             </t>
  </si>
  <si>
    <t xml:space="preserve">Equipo #   6         </t>
  </si>
  <si>
    <t xml:space="preserve">Equipo #    7          </t>
  </si>
  <si>
    <t xml:space="preserve">Equipo #  8            </t>
  </si>
  <si>
    <t>Equipo #  9</t>
  </si>
  <si>
    <t>Tema: Objetivos del milenio</t>
  </si>
  <si>
    <t xml:space="preserve">Equipo #   10          </t>
  </si>
  <si>
    <t>Equipo #  11</t>
  </si>
  <si>
    <t>Tema: Analisis e historia de la inflación desde el banco de México.</t>
  </si>
  <si>
    <t>Desarrollo Estabilizador en México</t>
  </si>
  <si>
    <t>CHAVEZ CABRERA SAÚL MARTIN</t>
  </si>
  <si>
    <t>Continuación punto anterior  (inició el paro y no hubo clase a partir de las 6pm)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</si>
</sst>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;@"/>
    <numFmt numFmtId="165" formatCode="0.0%"/>
    <numFmt numFmtId="166" formatCode="0.000"/>
  </numFmts>
  <fonts count="26" x14ac:knownFonts="1">
    <font>
      <sz val="11"/>
      <color rgb="FF000000"/>
      <name val="Calibri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b/>
      <i/>
      <sz val="14"/>
      <color theme="6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1"/>
      <color rgb="FF000000"/>
      <name val="Calibri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222222"/>
      <name val="Arial"/>
      <family val="2"/>
    </font>
    <font>
      <sz val="12"/>
      <color rgb="FF500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EDEDE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0" xfId="0" applyFont="1"/>
    <xf numFmtId="0" fontId="7" fillId="0" borderId="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6" xfId="0" applyFont="1" applyBorder="1" applyAlignment="1">
      <alignment horizontal="left"/>
    </xf>
    <xf numFmtId="2" fontId="8" fillId="0" borderId="13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horizontal="center" vertical="center"/>
    </xf>
    <xf numFmtId="9" fontId="8" fillId="0" borderId="17" xfId="1" applyFont="1" applyFill="1" applyBorder="1" applyAlignment="1">
      <alignment horizontal="center"/>
    </xf>
    <xf numFmtId="165" fontId="8" fillId="0" borderId="17" xfId="1" applyNumberFormat="1" applyFont="1" applyFill="1" applyBorder="1" applyAlignment="1">
      <alignment horizontal="center"/>
    </xf>
    <xf numFmtId="0" fontId="8" fillId="0" borderId="2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9" fillId="0" borderId="0" xfId="0" applyFont="1"/>
    <xf numFmtId="0" fontId="0" fillId="0" borderId="2" xfId="0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12" fillId="0" borderId="17" xfId="0" applyFont="1" applyBorder="1" applyAlignment="1">
      <alignment horizontal="center" vertical="center" wrapText="1"/>
    </xf>
    <xf numFmtId="15" fontId="8" fillId="0" borderId="17" xfId="0" applyNumberFormat="1" applyFont="1" applyBorder="1" applyAlignment="1">
      <alignment horizontal="center" vertical="center" wrapText="1"/>
    </xf>
    <xf numFmtId="15" fontId="9" fillId="0" borderId="0" xfId="0" applyNumberFormat="1" applyFont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/>
    </xf>
    <xf numFmtId="166" fontId="16" fillId="0" borderId="17" xfId="0" applyNumberFormat="1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wrapText="1"/>
    </xf>
    <xf numFmtId="0" fontId="20" fillId="0" borderId="0" xfId="0" applyFont="1" applyAlignment="1">
      <alignment horizontal="center" vertical="center" wrapText="1"/>
    </xf>
    <xf numFmtId="0" fontId="3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20" fontId="20" fillId="0" borderId="0" xfId="0" applyNumberFormat="1" applyFont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/>
    </xf>
    <xf numFmtId="2" fontId="9" fillId="0" borderId="34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7" fillId="0" borderId="29" xfId="0" applyNumberFormat="1" applyFont="1" applyBorder="1" applyAlignment="1">
      <alignment horizontal="center"/>
    </xf>
    <xf numFmtId="2" fontId="7" fillId="0" borderId="30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2" fontId="21" fillId="0" borderId="0" xfId="0" applyNumberFormat="1" applyFont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2" fillId="5" borderId="1" xfId="0" applyFont="1" applyFill="1" applyBorder="1"/>
    <xf numFmtId="0" fontId="22" fillId="5" borderId="2" xfId="0" applyFont="1" applyFill="1" applyBorder="1"/>
    <xf numFmtId="0" fontId="22" fillId="0" borderId="0" xfId="0" applyFont="1"/>
    <xf numFmtId="0" fontId="22" fillId="3" borderId="2" xfId="0" applyFont="1" applyFill="1" applyBorder="1"/>
    <xf numFmtId="0" fontId="22" fillId="0" borderId="2" xfId="0" applyFont="1" applyBorder="1"/>
    <xf numFmtId="0" fontId="22" fillId="0" borderId="0" xfId="0" applyFont="1" applyAlignment="1">
      <alignment horizontal="center"/>
    </xf>
    <xf numFmtId="2" fontId="9" fillId="7" borderId="11" xfId="0" applyNumberFormat="1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30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0" xfId="0" applyFont="1" applyFill="1"/>
    <xf numFmtId="0" fontId="0" fillId="0" borderId="0" xfId="0" applyAlignment="1">
      <alignment horizontal="right"/>
    </xf>
    <xf numFmtId="0" fontId="17" fillId="7" borderId="17" xfId="0" applyFont="1" applyFill="1" applyBorder="1" applyAlignment="1">
      <alignment horizontal="center" wrapText="1"/>
    </xf>
    <xf numFmtId="0" fontId="22" fillId="7" borderId="0" xfId="0" applyFont="1" applyFill="1"/>
    <xf numFmtId="0" fontId="9" fillId="7" borderId="2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36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/>
    </xf>
    <xf numFmtId="2" fontId="9" fillId="7" borderId="28" xfId="0" applyNumberFormat="1" applyFont="1" applyFill="1" applyBorder="1" applyAlignment="1">
      <alignment horizontal="center" vertical="center"/>
    </xf>
    <xf numFmtId="0" fontId="9" fillId="7" borderId="35" xfId="0" applyFont="1" applyFill="1" applyBorder="1" applyAlignment="1">
      <alignment horizontal="center" vertical="center"/>
    </xf>
    <xf numFmtId="166" fontId="9" fillId="7" borderId="7" xfId="0" applyNumberFormat="1" applyFont="1" applyFill="1" applyBorder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166" fontId="16" fillId="7" borderId="7" xfId="0" applyNumberFormat="1" applyFont="1" applyFill="1" applyBorder="1" applyAlignment="1">
      <alignment horizontal="center" vertical="center"/>
    </xf>
    <xf numFmtId="14" fontId="6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14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/>
    <xf numFmtId="0" fontId="17" fillId="0" borderId="5" xfId="0" applyFont="1" applyBorder="1" applyAlignment="1">
      <alignment horizontal="center" wrapText="1"/>
    </xf>
    <xf numFmtId="0" fontId="17" fillId="7" borderId="5" xfId="0" applyFont="1" applyFill="1" applyBorder="1" applyAlignment="1">
      <alignment horizontal="center" wrapText="1"/>
    </xf>
    <xf numFmtId="0" fontId="22" fillId="0" borderId="32" xfId="0" applyFont="1" applyBorder="1" applyAlignment="1">
      <alignment horizontal="center"/>
    </xf>
    <xf numFmtId="0" fontId="0" fillId="0" borderId="32" xfId="0" applyBorder="1"/>
    <xf numFmtId="0" fontId="23" fillId="3" borderId="1" xfId="0" applyFont="1" applyFill="1" applyBorder="1"/>
    <xf numFmtId="0" fontId="0" fillId="0" borderId="31" xfId="0" applyBorder="1"/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2" xfId="0" applyFill="1" applyBorder="1"/>
    <xf numFmtId="0" fontId="0" fillId="3" borderId="2" xfId="0" applyFill="1" applyBorder="1"/>
    <xf numFmtId="20" fontId="2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3" fillId="0" borderId="0" xfId="0" applyFont="1"/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25" fillId="0" borderId="0" xfId="0" applyFont="1" applyAlignment="1">
      <alignment horizontal="left" vertical="center" wrapText="1" indent="1"/>
    </xf>
    <xf numFmtId="0" fontId="24" fillId="0" borderId="0" xfId="0" applyFont="1" applyAlignment="1">
      <alignment horizontal="left" vertical="center" wrapText="1" indent="1"/>
    </xf>
    <xf numFmtId="0" fontId="24" fillId="0" borderId="0" xfId="0" applyFont="1"/>
    <xf numFmtId="2" fontId="9" fillId="0" borderId="10" xfId="0" applyNumberFormat="1" applyFont="1" applyBorder="1" applyAlignment="1">
      <alignment horizontal="center" vertical="center" wrapText="1"/>
    </xf>
    <xf numFmtId="14" fontId="8" fillId="0" borderId="0" xfId="0" applyNumberFormat="1" applyFont="1" applyAlignment="1">
      <alignment horizontal="center"/>
    </xf>
    <xf numFmtId="17" fontId="9" fillId="0" borderId="18" xfId="0" applyNumberFormat="1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7" fontId="9" fillId="0" borderId="3" xfId="0" applyNumberFormat="1" applyFont="1" applyBorder="1" applyAlignment="1">
      <alignment horizontal="center" vertical="center" wrapText="1"/>
    </xf>
    <xf numFmtId="17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2" fontId="9" fillId="4" borderId="28" xfId="0" applyNumberFormat="1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wrapText="1"/>
    </xf>
    <xf numFmtId="2" fontId="9" fillId="4" borderId="33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wrapText="1"/>
    </xf>
  </cellXfs>
  <cellStyles count="4">
    <cellStyle name="Normal" xfId="0" builtinId="0"/>
    <cellStyle name="Normal 2" xfId="2" xr:uid="{059CB89A-2B15-4AC0-BF8B-CC8D02D2239D}"/>
    <cellStyle name="Porcentaje" xfId="1" builtinId="5"/>
    <cellStyle name="Porcentaje 2" xfId="3" xr:uid="{74B24469-AB91-4F6D-8E7F-FFFD42C6F57D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D760A-6782-4263-A61E-C3A712148192}">
  <sheetPr>
    <pageSetUpPr fitToPage="1"/>
  </sheetPr>
  <dimension ref="B1:BA302"/>
  <sheetViews>
    <sheetView zoomScale="80" zoomScaleNormal="80" workbookViewId="0">
      <pane xSplit="4" ySplit="1" topLeftCell="E34" activePane="bottomRight" state="frozen"/>
      <selection pane="topRight" activeCell="F1" sqref="F1"/>
      <selection pane="bottomLeft" activeCell="A2" sqref="A2"/>
      <selection pane="bottomRight" activeCell="AR43" sqref="AR43"/>
    </sheetView>
  </sheetViews>
  <sheetFormatPr baseColWidth="10" defaultRowHeight="15.6" x14ac:dyDescent="0.3"/>
  <cols>
    <col min="1" max="1" width="6.109375" customWidth="1"/>
    <col min="2" max="2" width="4.6640625" style="2" customWidth="1"/>
    <col min="3" max="3" width="51.6640625" bestFit="1" customWidth="1"/>
    <col min="4" max="4" width="45" customWidth="1"/>
    <col min="5" max="5" width="9.21875" style="9" customWidth="1"/>
    <col min="6" max="6" width="3.44140625" style="9" customWidth="1"/>
    <col min="7" max="9" width="3.5546875" style="9" hidden="1" customWidth="1"/>
    <col min="10" max="12" width="3.77734375" style="9" hidden="1" customWidth="1"/>
    <col min="13" max="13" width="2.88671875" style="13" hidden="1" customWidth="1"/>
    <col min="14" max="15" width="2.44140625" style="13" hidden="1" customWidth="1"/>
    <col min="16" max="16" width="3.5546875" style="9" hidden="1" customWidth="1"/>
    <col min="17" max="21" width="3.77734375" style="13" hidden="1" customWidth="1"/>
    <col min="22" max="22" width="2.77734375" style="13" hidden="1" customWidth="1"/>
    <col min="23" max="24" width="2.44140625" style="13" hidden="1" customWidth="1"/>
    <col min="25" max="31" width="3.77734375" style="13" hidden="1" customWidth="1"/>
    <col min="32" max="32" width="2.5546875" style="13" hidden="1" customWidth="1"/>
    <col min="33" max="34" width="2.44140625" style="13" hidden="1" customWidth="1"/>
    <col min="35" max="40" width="3.77734375" style="13" hidden="1" customWidth="1"/>
    <col min="41" max="41" width="9.21875" style="13" hidden="1" customWidth="1"/>
    <col min="42" max="42" width="9.109375" style="13" bestFit="1" customWidth="1"/>
    <col min="43" max="43" width="2.44140625" style="13" customWidth="1"/>
    <col min="44" max="44" width="14.88671875" style="13" bestFit="1" customWidth="1"/>
    <col min="45" max="45" width="2.6640625" style="13" customWidth="1"/>
    <col min="46" max="46" width="14.88671875" style="13" bestFit="1" customWidth="1"/>
    <col min="47" max="47" width="2.6640625" style="13" customWidth="1"/>
    <col min="48" max="48" width="4.44140625" style="13" customWidth="1"/>
    <col min="49" max="49" width="13.5546875" style="13" bestFit="1" customWidth="1"/>
    <col min="50" max="50" width="7.77734375" style="13" bestFit="1" customWidth="1"/>
    <col min="51" max="51" width="12" style="9" bestFit="1" customWidth="1"/>
    <col min="52" max="52" width="8.77734375" style="13" bestFit="1" customWidth="1"/>
    <col min="53" max="53" width="10" style="13" customWidth="1"/>
  </cols>
  <sheetData>
    <row r="1" spans="2:53" ht="17.399999999999999" x14ac:dyDescent="0.3"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63"/>
      <c r="AQ1" s="63"/>
      <c r="AR1" s="63"/>
      <c r="AS1" s="63"/>
      <c r="AT1" s="63"/>
      <c r="AU1" s="63"/>
      <c r="AV1" s="63"/>
      <c r="AW1" s="63"/>
      <c r="AX1" s="63"/>
      <c r="AY1" s="44"/>
      <c r="AZ1" s="63"/>
      <c r="BA1" s="63"/>
    </row>
    <row r="2" spans="2:53" ht="18" thickBot="1" x14ac:dyDescent="0.35">
      <c r="B2" s="65" t="s">
        <v>0</v>
      </c>
      <c r="C2" s="64" t="s">
        <v>1</v>
      </c>
      <c r="D2" s="65" t="s">
        <v>7</v>
      </c>
      <c r="E2" s="66"/>
      <c r="F2" s="66"/>
      <c r="G2" s="44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63" t="s">
        <v>40</v>
      </c>
      <c r="AQ2" s="63"/>
      <c r="AR2" s="161">
        <v>45393</v>
      </c>
      <c r="AS2" s="9"/>
      <c r="AT2" s="161">
        <v>45433</v>
      </c>
      <c r="AU2" s="63"/>
      <c r="AV2" s="63"/>
      <c r="AW2" s="63"/>
      <c r="AX2" s="63"/>
      <c r="AY2" s="63"/>
      <c r="AZ2" s="63"/>
      <c r="BA2" s="63"/>
    </row>
    <row r="3" spans="2:53" ht="31.8" thickBot="1" x14ac:dyDescent="0.4">
      <c r="B3" s="65" t="s">
        <v>2</v>
      </c>
      <c r="C3" s="86" t="s">
        <v>80</v>
      </c>
      <c r="D3" s="87" t="s">
        <v>12</v>
      </c>
      <c r="E3" s="44"/>
      <c r="F3" s="44"/>
      <c r="G3" s="44"/>
      <c r="H3" s="44"/>
      <c r="I3" s="44"/>
      <c r="J3" s="44"/>
      <c r="K3" s="44"/>
      <c r="L3" s="44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67" t="s">
        <v>61</v>
      </c>
      <c r="AQ3" s="46"/>
      <c r="AR3" s="67" t="s">
        <v>62</v>
      </c>
      <c r="AS3" s="68"/>
      <c r="AT3" s="67" t="s">
        <v>63</v>
      </c>
      <c r="AU3" s="68"/>
      <c r="AV3" s="69"/>
      <c r="AW3" s="70" t="s">
        <v>64</v>
      </c>
      <c r="AX3" s="63"/>
      <c r="AY3" s="45">
        <f>7*0.95</f>
        <v>6.6499999999999995</v>
      </c>
      <c r="AZ3" s="45">
        <v>9.5</v>
      </c>
      <c r="BA3" s="44"/>
    </row>
    <row r="4" spans="2:53" ht="18" thickBot="1" x14ac:dyDescent="0.35">
      <c r="B4" s="65" t="s">
        <v>3</v>
      </c>
      <c r="C4" s="1" t="s">
        <v>4</v>
      </c>
      <c r="D4" s="88" t="s">
        <v>14</v>
      </c>
      <c r="E4" s="88" t="s">
        <v>79</v>
      </c>
      <c r="F4" s="44"/>
      <c r="G4" s="44"/>
      <c r="H4" s="44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52">
        <v>0.2</v>
      </c>
      <c r="AQ4" s="9"/>
      <c r="AR4" s="53">
        <v>0.4</v>
      </c>
      <c r="AS4" s="9" t="s">
        <v>40</v>
      </c>
      <c r="AT4" s="53">
        <v>0.4</v>
      </c>
      <c r="AU4" s="9"/>
      <c r="AV4" s="44"/>
      <c r="AW4" s="44" t="s">
        <v>40</v>
      </c>
      <c r="AX4" s="63"/>
      <c r="AY4" s="44">
        <f>7*0.85</f>
        <v>5.95</v>
      </c>
      <c r="AZ4" s="44" t="s">
        <v>65</v>
      </c>
      <c r="BA4" s="44">
        <v>8</v>
      </c>
    </row>
    <row r="5" spans="2:53" ht="31.8" thickBot="1" x14ac:dyDescent="0.35">
      <c r="B5" s="65" t="s">
        <v>9</v>
      </c>
      <c r="C5" s="85" t="s">
        <v>10</v>
      </c>
      <c r="D5" s="85" t="s">
        <v>11</v>
      </c>
      <c r="E5" s="85" t="s">
        <v>105</v>
      </c>
      <c r="F5" s="44"/>
      <c r="G5" s="162" t="s">
        <v>74</v>
      </c>
      <c r="H5" s="163"/>
      <c r="I5" s="163"/>
      <c r="J5" s="163"/>
      <c r="K5" s="163"/>
      <c r="L5" s="163"/>
      <c r="M5" s="47"/>
      <c r="N5" s="164" t="s">
        <v>75</v>
      </c>
      <c r="O5" s="165"/>
      <c r="P5" s="166"/>
      <c r="Q5" s="166"/>
      <c r="R5" s="166"/>
      <c r="S5" s="166"/>
      <c r="T5" s="166"/>
      <c r="U5" s="166"/>
      <c r="V5" s="47"/>
      <c r="W5" s="164" t="s">
        <v>76</v>
      </c>
      <c r="X5" s="165"/>
      <c r="Y5" s="166"/>
      <c r="Z5" s="166"/>
      <c r="AA5" s="166"/>
      <c r="AB5" s="166"/>
      <c r="AC5" s="166"/>
      <c r="AD5" s="166"/>
      <c r="AE5" s="166"/>
      <c r="AF5" s="47"/>
      <c r="AG5" s="164" t="s">
        <v>77</v>
      </c>
      <c r="AH5" s="165"/>
      <c r="AI5" s="166"/>
      <c r="AJ5" s="166"/>
      <c r="AK5" s="166"/>
      <c r="AL5" s="166"/>
      <c r="AM5" s="166"/>
      <c r="AN5" s="166"/>
      <c r="AO5" s="47"/>
      <c r="AP5" s="71" t="s">
        <v>66</v>
      </c>
      <c r="AQ5" s="46"/>
      <c r="AR5" s="71" t="s">
        <v>16</v>
      </c>
      <c r="AS5" s="71"/>
      <c r="AT5" s="71" t="s">
        <v>16</v>
      </c>
      <c r="AU5" s="71"/>
      <c r="AV5" s="72"/>
      <c r="AW5" s="71" t="s">
        <v>67</v>
      </c>
      <c r="AX5" s="68" t="s">
        <v>68</v>
      </c>
      <c r="AY5" s="63"/>
      <c r="AZ5" s="63"/>
      <c r="BA5" s="63"/>
    </row>
    <row r="6" spans="2:53" ht="18" thickBot="1" x14ac:dyDescent="0.35">
      <c r="B6" s="65" t="s">
        <v>5</v>
      </c>
      <c r="C6" s="65" t="s">
        <v>6</v>
      </c>
      <c r="D6" s="65" t="s">
        <v>8</v>
      </c>
      <c r="E6" s="48" t="s">
        <v>78</v>
      </c>
      <c r="F6"/>
      <c r="G6" s="58">
        <v>15</v>
      </c>
      <c r="H6" s="59">
        <v>17</v>
      </c>
      <c r="I6" s="60">
        <v>22</v>
      </c>
      <c r="J6" s="60">
        <v>24</v>
      </c>
      <c r="K6" s="60">
        <v>29</v>
      </c>
      <c r="L6" s="60">
        <v>31</v>
      </c>
      <c r="M6" s="46"/>
      <c r="N6" s="58">
        <v>5</v>
      </c>
      <c r="O6" s="60">
        <v>7</v>
      </c>
      <c r="P6" s="61">
        <v>12</v>
      </c>
      <c r="Q6" s="61">
        <v>14</v>
      </c>
      <c r="R6" s="58">
        <v>19</v>
      </c>
      <c r="S6" s="61">
        <v>21</v>
      </c>
      <c r="T6" s="58">
        <v>26</v>
      </c>
      <c r="U6" s="62">
        <v>28</v>
      </c>
      <c r="V6" s="46"/>
      <c r="W6" s="58">
        <v>3</v>
      </c>
      <c r="X6" s="60">
        <v>5</v>
      </c>
      <c r="Y6" s="61">
        <v>10</v>
      </c>
      <c r="Z6" s="61">
        <v>12</v>
      </c>
      <c r="AA6" s="61">
        <v>17</v>
      </c>
      <c r="AB6" s="61">
        <v>19</v>
      </c>
      <c r="AC6" s="61">
        <v>24</v>
      </c>
      <c r="AD6" s="58">
        <v>26</v>
      </c>
      <c r="AE6" s="61">
        <v>31</v>
      </c>
      <c r="AF6" s="46" t="s">
        <v>40</v>
      </c>
      <c r="AG6" s="58">
        <v>7</v>
      </c>
      <c r="AH6" s="61">
        <v>9</v>
      </c>
      <c r="AI6" s="61">
        <v>14</v>
      </c>
      <c r="AJ6" s="61">
        <v>16</v>
      </c>
      <c r="AK6" s="61">
        <v>21</v>
      </c>
      <c r="AL6" s="61">
        <v>23</v>
      </c>
      <c r="AM6" s="61">
        <v>28</v>
      </c>
      <c r="AN6" s="61">
        <v>30</v>
      </c>
      <c r="AO6" s="79"/>
      <c r="AP6" s="55">
        <v>0.2</v>
      </c>
      <c r="AQ6" s="46"/>
      <c r="AR6" s="55">
        <v>0.4</v>
      </c>
      <c r="AS6" s="56"/>
      <c r="AT6" s="55">
        <v>0.4</v>
      </c>
      <c r="AU6" s="57"/>
      <c r="AV6" s="51"/>
      <c r="AW6" s="51">
        <f>0.7*0.875</f>
        <v>0.61249999999999993</v>
      </c>
      <c r="AX6" s="51"/>
      <c r="AY6" s="45"/>
      <c r="AZ6" s="45"/>
      <c r="BA6" s="45"/>
    </row>
    <row r="7" spans="2:53" ht="18" thickBot="1" x14ac:dyDescent="0.35">
      <c r="E7" s="66"/>
      <c r="F7"/>
      <c r="G7" s="45" t="s">
        <v>40</v>
      </c>
      <c r="H7" s="45"/>
      <c r="I7" s="45"/>
      <c r="J7" s="45"/>
      <c r="K7" s="45"/>
      <c r="L7" s="45"/>
      <c r="M7" s="79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73"/>
      <c r="AP7" s="135"/>
      <c r="AQ7" s="136"/>
      <c r="AR7" s="135">
        <v>8.41</v>
      </c>
      <c r="AS7" s="137"/>
      <c r="AT7" s="135"/>
      <c r="AU7" s="45"/>
      <c r="AV7" s="45"/>
      <c r="AW7" s="75"/>
      <c r="AX7" s="74" t="s">
        <v>40</v>
      </c>
      <c r="AY7" s="45"/>
      <c r="AZ7" s="45"/>
      <c r="BA7" s="45"/>
    </row>
    <row r="8" spans="2:53" ht="18.600000000000001" thickBot="1" x14ac:dyDescent="0.4">
      <c r="B8" s="112">
        <v>1</v>
      </c>
      <c r="C8" s="1" t="s">
        <v>110</v>
      </c>
      <c r="D8" s="64" t="s">
        <v>111</v>
      </c>
      <c r="E8" s="84">
        <v>11</v>
      </c>
      <c r="F8" s="115"/>
      <c r="G8" s="89"/>
      <c r="H8" s="90"/>
      <c r="I8" s="90"/>
      <c r="J8" s="90"/>
      <c r="K8" s="90"/>
      <c r="L8" s="91"/>
      <c r="M8" s="66"/>
      <c r="N8" s="89"/>
      <c r="O8" s="90"/>
      <c r="P8" s="90"/>
      <c r="Q8" s="90"/>
      <c r="R8" s="90"/>
      <c r="S8" s="90"/>
      <c r="T8" s="90"/>
      <c r="U8" s="91"/>
      <c r="V8" s="66"/>
      <c r="W8" s="89"/>
      <c r="X8" s="90"/>
      <c r="Y8" s="90"/>
      <c r="Z8" s="90"/>
      <c r="AA8" s="90"/>
      <c r="AB8" s="90"/>
      <c r="AC8" s="90"/>
      <c r="AD8" s="90"/>
      <c r="AE8" s="91"/>
      <c r="AF8" s="66"/>
      <c r="AG8" s="89"/>
      <c r="AH8" s="90"/>
      <c r="AI8" s="90"/>
      <c r="AJ8" s="90"/>
      <c r="AK8" s="90"/>
      <c r="AL8" s="90"/>
      <c r="AM8" s="90"/>
      <c r="AN8" s="91"/>
      <c r="AO8" s="66"/>
      <c r="AP8" s="160" t="s">
        <v>40</v>
      </c>
      <c r="AQ8" s="107"/>
      <c r="AR8" s="96">
        <v>9.6300000000000008</v>
      </c>
      <c r="AS8" s="96"/>
      <c r="AT8" s="96" t="s">
        <v>40</v>
      </c>
      <c r="AU8" s="96"/>
      <c r="AV8" s="98"/>
      <c r="AW8" s="119" t="e">
        <f>AP8*$AP$6+AR8*$AR$6+AT8*$AT$6</f>
        <v>#VALUE!</v>
      </c>
      <c r="AX8" s="120"/>
      <c r="AY8" s="45"/>
      <c r="AZ8" s="45"/>
      <c r="BA8" s="45"/>
    </row>
    <row r="9" spans="2:53" ht="18.600000000000001" thickBot="1" x14ac:dyDescent="0.4">
      <c r="B9" s="112">
        <v>2</v>
      </c>
      <c r="C9" s="1" t="s">
        <v>112</v>
      </c>
      <c r="D9" s="64" t="s">
        <v>113</v>
      </c>
      <c r="E9" s="84">
        <v>4</v>
      </c>
      <c r="F9" s="115"/>
      <c r="G9" s="76"/>
      <c r="H9" s="77"/>
      <c r="I9" s="77"/>
      <c r="J9" s="77"/>
      <c r="K9" s="77"/>
      <c r="L9" s="78"/>
      <c r="M9" s="66"/>
      <c r="N9" s="76"/>
      <c r="O9" s="77"/>
      <c r="P9" s="77"/>
      <c r="Q9" s="77"/>
      <c r="R9" s="77"/>
      <c r="S9" s="77"/>
      <c r="T9" s="77"/>
      <c r="U9" s="78"/>
      <c r="V9" s="66"/>
      <c r="W9" s="76"/>
      <c r="X9" s="77"/>
      <c r="Y9" s="77"/>
      <c r="Z9" s="77"/>
      <c r="AA9" s="77"/>
      <c r="AB9" s="77"/>
      <c r="AC9" s="77"/>
      <c r="AD9" s="77"/>
      <c r="AE9" s="78"/>
      <c r="AF9" s="66"/>
      <c r="AG9" s="76"/>
      <c r="AH9" s="77"/>
      <c r="AI9" s="77"/>
      <c r="AJ9" s="77"/>
      <c r="AK9" s="77"/>
      <c r="AL9" s="77"/>
      <c r="AM9" s="77"/>
      <c r="AN9" s="78"/>
      <c r="AO9" s="66"/>
      <c r="AP9" s="110"/>
      <c r="AQ9" s="108"/>
      <c r="AR9" s="80">
        <v>9.1</v>
      </c>
      <c r="AS9" s="80"/>
      <c r="AT9" s="80"/>
      <c r="AU9" s="80"/>
      <c r="AV9" s="98"/>
      <c r="AW9" s="119">
        <f t="shared" ref="AW9:AW51" si="0">AP9*$AP$6+AR9*$AR$6+AT9*$AT$6</f>
        <v>3.64</v>
      </c>
      <c r="AX9" s="121"/>
      <c r="AY9" s="45"/>
      <c r="AZ9" s="157"/>
      <c r="BA9" s="45"/>
    </row>
    <row r="10" spans="2:53" ht="18.600000000000001" thickBot="1" x14ac:dyDescent="0.4">
      <c r="B10" s="112">
        <v>3</v>
      </c>
      <c r="C10" s="1" t="s">
        <v>114</v>
      </c>
      <c r="D10" s="64" t="s">
        <v>115</v>
      </c>
      <c r="E10" s="84">
        <v>3</v>
      </c>
      <c r="F10" s="115"/>
      <c r="G10" s="76"/>
      <c r="H10" s="77"/>
      <c r="I10" s="77"/>
      <c r="J10" s="77"/>
      <c r="K10" s="77"/>
      <c r="L10" s="78"/>
      <c r="M10" s="66"/>
      <c r="N10" s="76"/>
      <c r="O10" s="77"/>
      <c r="P10" s="77"/>
      <c r="Q10" s="77"/>
      <c r="R10" s="77"/>
      <c r="S10" s="77"/>
      <c r="T10" s="77"/>
      <c r="U10" s="78"/>
      <c r="V10" s="66"/>
      <c r="W10" s="76"/>
      <c r="X10" s="77"/>
      <c r="Y10" s="77"/>
      <c r="Z10" s="77"/>
      <c r="AA10" s="77"/>
      <c r="AB10" s="77"/>
      <c r="AC10" s="77"/>
      <c r="AD10" s="77"/>
      <c r="AE10" s="78"/>
      <c r="AF10" s="66"/>
      <c r="AG10" s="76"/>
      <c r="AH10" s="77"/>
      <c r="AI10" s="77"/>
      <c r="AJ10" s="77"/>
      <c r="AK10" s="77"/>
      <c r="AL10" s="77"/>
      <c r="AM10" s="77"/>
      <c r="AN10" s="78"/>
      <c r="AO10" s="66"/>
      <c r="AP10" s="110"/>
      <c r="AQ10" s="108"/>
      <c r="AR10" s="80">
        <v>8.39</v>
      </c>
      <c r="AS10" s="80"/>
      <c r="AT10" s="80"/>
      <c r="AU10" s="80"/>
      <c r="AV10" s="98"/>
      <c r="AW10" s="119">
        <f t="shared" si="0"/>
        <v>3.3560000000000003</v>
      </c>
      <c r="AX10" s="121"/>
      <c r="AY10" s="45"/>
      <c r="AZ10" s="157"/>
      <c r="BA10" s="45"/>
    </row>
    <row r="11" spans="2:53" ht="18.600000000000001" thickBot="1" x14ac:dyDescent="0.4">
      <c r="B11" s="112">
        <v>4</v>
      </c>
      <c r="C11" s="1" t="s">
        <v>116</v>
      </c>
      <c r="D11" s="64" t="s">
        <v>117</v>
      </c>
      <c r="E11" s="84">
        <v>11</v>
      </c>
      <c r="F11" s="115"/>
      <c r="G11" s="76"/>
      <c r="H11" s="77"/>
      <c r="I11" s="77"/>
      <c r="J11" s="77"/>
      <c r="K11" s="77"/>
      <c r="L11" s="78"/>
      <c r="M11" s="66"/>
      <c r="N11" s="76"/>
      <c r="O11" s="77"/>
      <c r="P11" s="77"/>
      <c r="Q11" s="77"/>
      <c r="R11" s="77"/>
      <c r="S11" s="77"/>
      <c r="T11" s="77"/>
      <c r="U11" s="78"/>
      <c r="V11" s="66"/>
      <c r="W11" s="76"/>
      <c r="X11" s="77"/>
      <c r="Y11" s="77"/>
      <c r="Z11" s="77"/>
      <c r="AA11" s="77"/>
      <c r="AB11" s="77"/>
      <c r="AC11" s="77"/>
      <c r="AD11" s="77"/>
      <c r="AE11" s="78"/>
      <c r="AF11" s="66"/>
      <c r="AG11" s="76"/>
      <c r="AH11" s="77"/>
      <c r="AI11" s="77"/>
      <c r="AJ11" s="77"/>
      <c r="AK11" s="77"/>
      <c r="AL11" s="77"/>
      <c r="AM11" s="77"/>
      <c r="AN11" s="78"/>
      <c r="AO11" s="66"/>
      <c r="AP11" s="110"/>
      <c r="AQ11" s="108"/>
      <c r="AR11" s="80">
        <v>8.6300000000000008</v>
      </c>
      <c r="AS11" s="80"/>
      <c r="AT11" s="80"/>
      <c r="AU11" s="80"/>
      <c r="AV11" s="98"/>
      <c r="AW11" s="119">
        <f t="shared" si="0"/>
        <v>3.4520000000000004</v>
      </c>
      <c r="AX11" s="121"/>
      <c r="AY11" s="45"/>
      <c r="AZ11" s="157"/>
      <c r="BA11" s="45"/>
    </row>
    <row r="12" spans="2:53" ht="18.600000000000001" thickBot="1" x14ac:dyDescent="0.4">
      <c r="B12" s="112">
        <v>5</v>
      </c>
      <c r="C12" s="1" t="s">
        <v>118</v>
      </c>
      <c r="D12" s="64" t="s">
        <v>119</v>
      </c>
      <c r="E12" s="84">
        <v>4</v>
      </c>
      <c r="F12" s="115"/>
      <c r="G12" s="76"/>
      <c r="H12" s="77"/>
      <c r="I12" s="77"/>
      <c r="J12" s="77"/>
      <c r="K12" s="77"/>
      <c r="L12" s="78"/>
      <c r="M12" s="66"/>
      <c r="N12" s="76"/>
      <c r="O12" s="77"/>
      <c r="P12" s="77"/>
      <c r="Q12" s="77"/>
      <c r="R12" s="77"/>
      <c r="S12" s="77"/>
      <c r="T12" s="77"/>
      <c r="U12" s="78"/>
      <c r="V12" s="66"/>
      <c r="W12" s="76"/>
      <c r="X12" s="77"/>
      <c r="Y12" s="77"/>
      <c r="Z12" s="77"/>
      <c r="AA12" s="77"/>
      <c r="AB12" s="77"/>
      <c r="AC12" s="77"/>
      <c r="AD12" s="77"/>
      <c r="AE12" s="78"/>
      <c r="AF12" s="66"/>
      <c r="AG12" s="76"/>
      <c r="AH12" s="77"/>
      <c r="AI12" s="77"/>
      <c r="AJ12" s="77"/>
      <c r="AK12" s="77"/>
      <c r="AL12" s="77"/>
      <c r="AM12" s="77"/>
      <c r="AN12" s="78"/>
      <c r="AO12" s="66"/>
      <c r="AP12" s="110"/>
      <c r="AQ12" s="108"/>
      <c r="AR12" s="80">
        <v>7.59</v>
      </c>
      <c r="AS12" s="80"/>
      <c r="AT12" s="80"/>
      <c r="AU12" s="80"/>
      <c r="AV12" s="98"/>
      <c r="AW12" s="119">
        <f t="shared" si="0"/>
        <v>3.036</v>
      </c>
      <c r="AX12" s="121"/>
      <c r="AY12" s="45"/>
      <c r="AZ12" s="157"/>
      <c r="BA12" s="45"/>
    </row>
    <row r="13" spans="2:53" ht="18.600000000000001" thickBot="1" x14ac:dyDescent="0.4">
      <c r="B13" s="112">
        <v>6</v>
      </c>
      <c r="C13" s="1" t="s">
        <v>120</v>
      </c>
      <c r="D13" s="64" t="s">
        <v>121</v>
      </c>
      <c r="E13" s="84">
        <v>2</v>
      </c>
      <c r="F13" s="115"/>
      <c r="G13" s="76"/>
      <c r="H13" s="77"/>
      <c r="I13" s="77"/>
      <c r="J13" s="77"/>
      <c r="K13" s="77"/>
      <c r="L13" s="78"/>
      <c r="M13" s="66"/>
      <c r="N13" s="76"/>
      <c r="O13" s="77"/>
      <c r="P13" s="77"/>
      <c r="Q13" s="77"/>
      <c r="R13" s="77"/>
      <c r="S13" s="77"/>
      <c r="T13" s="77"/>
      <c r="U13" s="78"/>
      <c r="V13" s="66"/>
      <c r="W13" s="76"/>
      <c r="X13" s="77"/>
      <c r="Y13" s="77"/>
      <c r="Z13" s="77"/>
      <c r="AA13" s="77"/>
      <c r="AB13" s="77"/>
      <c r="AC13" s="77"/>
      <c r="AD13" s="77"/>
      <c r="AE13" s="78"/>
      <c r="AF13" s="66"/>
      <c r="AG13" s="76"/>
      <c r="AH13" s="77"/>
      <c r="AI13" s="77"/>
      <c r="AJ13" s="77"/>
      <c r="AK13" s="77"/>
      <c r="AL13" s="77"/>
      <c r="AM13" s="77"/>
      <c r="AN13" s="78"/>
      <c r="AO13" s="66"/>
      <c r="AP13" s="110"/>
      <c r="AQ13" s="108"/>
      <c r="AR13" s="80">
        <v>9.16</v>
      </c>
      <c r="AS13" s="80"/>
      <c r="AT13" s="80"/>
      <c r="AU13" s="80"/>
      <c r="AV13" s="98"/>
      <c r="AW13" s="119">
        <f t="shared" si="0"/>
        <v>3.6640000000000001</v>
      </c>
      <c r="AX13" s="121"/>
      <c r="AY13" s="45"/>
      <c r="AZ13" s="157"/>
      <c r="BA13" s="45"/>
    </row>
    <row r="14" spans="2:53" ht="18.600000000000001" thickBot="1" x14ac:dyDescent="0.4">
      <c r="B14" s="112">
        <v>7</v>
      </c>
      <c r="C14" s="1" t="s">
        <v>122</v>
      </c>
      <c r="D14" s="64" t="s">
        <v>123</v>
      </c>
      <c r="E14" s="84">
        <v>1</v>
      </c>
      <c r="F14" s="115"/>
      <c r="G14" s="76"/>
      <c r="H14" s="77"/>
      <c r="I14" s="77"/>
      <c r="J14" s="77"/>
      <c r="K14" s="77"/>
      <c r="L14" s="78"/>
      <c r="M14" s="66"/>
      <c r="N14" s="76"/>
      <c r="O14" s="77"/>
      <c r="P14" s="77"/>
      <c r="Q14" s="77"/>
      <c r="R14" s="77"/>
      <c r="S14" s="77"/>
      <c r="T14" s="77"/>
      <c r="U14" s="78"/>
      <c r="V14" s="66"/>
      <c r="W14" s="76"/>
      <c r="X14" s="77"/>
      <c r="Y14" s="77"/>
      <c r="Z14" s="77"/>
      <c r="AA14" s="77"/>
      <c r="AB14" s="77"/>
      <c r="AC14" s="77"/>
      <c r="AD14" s="77"/>
      <c r="AE14" s="78"/>
      <c r="AF14" s="66"/>
      <c r="AG14" s="76"/>
      <c r="AH14" s="77"/>
      <c r="AI14" s="77"/>
      <c r="AJ14" s="77"/>
      <c r="AK14" s="77"/>
      <c r="AL14" s="77"/>
      <c r="AM14" s="77"/>
      <c r="AN14" s="78"/>
      <c r="AO14" s="66"/>
      <c r="AP14" s="110"/>
      <c r="AQ14" s="108"/>
      <c r="AR14" s="80">
        <v>8.17</v>
      </c>
      <c r="AS14" s="80"/>
      <c r="AT14" s="80"/>
      <c r="AU14" s="80"/>
      <c r="AV14" s="98"/>
      <c r="AW14" s="119">
        <f t="shared" si="0"/>
        <v>3.2680000000000002</v>
      </c>
      <c r="AX14" s="121"/>
      <c r="AY14" s="45"/>
      <c r="AZ14" s="158"/>
      <c r="BA14" s="45"/>
    </row>
    <row r="15" spans="2:53" ht="18.600000000000001" thickBot="1" x14ac:dyDescent="0.4">
      <c r="B15" s="112">
        <v>8</v>
      </c>
      <c r="C15" s="1" t="s">
        <v>124</v>
      </c>
      <c r="D15" s="64" t="s">
        <v>125</v>
      </c>
      <c r="E15" s="84">
        <v>2</v>
      </c>
      <c r="F15" s="115"/>
      <c r="G15" s="76"/>
      <c r="H15" s="77"/>
      <c r="I15" s="77"/>
      <c r="J15" s="77"/>
      <c r="K15" s="77"/>
      <c r="L15" s="78"/>
      <c r="M15" s="66"/>
      <c r="N15" s="76"/>
      <c r="O15" s="77"/>
      <c r="P15" s="77"/>
      <c r="Q15" s="77"/>
      <c r="R15" s="77"/>
      <c r="S15" s="77"/>
      <c r="T15" s="77"/>
      <c r="U15" s="78"/>
      <c r="V15" s="66"/>
      <c r="W15" s="76"/>
      <c r="X15" s="77"/>
      <c r="Y15" s="77"/>
      <c r="Z15" s="77"/>
      <c r="AA15" s="77"/>
      <c r="AB15" s="77"/>
      <c r="AC15" s="77"/>
      <c r="AD15" s="77"/>
      <c r="AE15" s="78"/>
      <c r="AF15" s="66"/>
      <c r="AG15" s="76"/>
      <c r="AH15" s="77"/>
      <c r="AI15" s="77"/>
      <c r="AJ15" s="77"/>
      <c r="AK15" s="77"/>
      <c r="AL15" s="77"/>
      <c r="AM15" s="77"/>
      <c r="AN15" s="78"/>
      <c r="AO15" s="66"/>
      <c r="AP15" s="110"/>
      <c r="AQ15" s="108"/>
      <c r="AR15" s="80">
        <v>7.59</v>
      </c>
      <c r="AS15" s="80"/>
      <c r="AT15" s="80"/>
      <c r="AU15" s="80"/>
      <c r="AV15" s="98"/>
      <c r="AW15" s="119">
        <f t="shared" si="0"/>
        <v>3.036</v>
      </c>
      <c r="AX15" s="121"/>
      <c r="AY15" s="45"/>
      <c r="AZ15" s="158"/>
      <c r="BA15" s="45"/>
    </row>
    <row r="16" spans="2:53" ht="18.600000000000001" thickBot="1" x14ac:dyDescent="0.4">
      <c r="B16" s="112">
        <v>9</v>
      </c>
      <c r="C16" s="1" t="s">
        <v>126</v>
      </c>
      <c r="D16" s="64" t="s">
        <v>127</v>
      </c>
      <c r="E16" s="84">
        <v>4</v>
      </c>
      <c r="F16" s="115"/>
      <c r="G16" s="76"/>
      <c r="H16" s="77"/>
      <c r="I16" s="77"/>
      <c r="J16" s="77"/>
      <c r="K16" s="77"/>
      <c r="L16" s="78"/>
      <c r="M16" s="66"/>
      <c r="N16" s="76"/>
      <c r="O16" s="77"/>
      <c r="P16" s="77"/>
      <c r="Q16" s="77"/>
      <c r="R16" s="77"/>
      <c r="S16" s="77"/>
      <c r="T16" s="77"/>
      <c r="U16" s="78"/>
      <c r="V16" s="66"/>
      <c r="W16" s="76"/>
      <c r="X16" s="77"/>
      <c r="Y16" s="77"/>
      <c r="Z16" s="77"/>
      <c r="AA16" s="77"/>
      <c r="AB16" s="77"/>
      <c r="AC16" s="77"/>
      <c r="AD16" s="77"/>
      <c r="AE16" s="78"/>
      <c r="AF16" s="66"/>
      <c r="AG16" s="76"/>
      <c r="AH16" s="77"/>
      <c r="AI16" s="77"/>
      <c r="AJ16" s="77"/>
      <c r="AK16" s="77"/>
      <c r="AL16" s="77"/>
      <c r="AM16" s="77"/>
      <c r="AN16" s="78"/>
      <c r="AO16" s="66"/>
      <c r="AP16" s="110"/>
      <c r="AQ16" s="108"/>
      <c r="AR16" s="80">
        <v>8.6300000000000008</v>
      </c>
      <c r="AS16" s="80"/>
      <c r="AT16" s="80"/>
      <c r="AU16" s="80"/>
      <c r="AV16" s="98"/>
      <c r="AW16" s="119">
        <f t="shared" si="0"/>
        <v>3.4520000000000004</v>
      </c>
      <c r="AX16" s="121"/>
      <c r="AY16" s="45"/>
      <c r="AZ16" s="158"/>
      <c r="BA16" s="45"/>
    </row>
    <row r="17" spans="2:53" ht="18.600000000000001" thickBot="1" x14ac:dyDescent="0.4">
      <c r="B17" s="112">
        <v>10</v>
      </c>
      <c r="C17" s="1" t="s">
        <v>128</v>
      </c>
      <c r="D17" s="64" t="s">
        <v>129</v>
      </c>
      <c r="E17" s="84">
        <v>1</v>
      </c>
      <c r="F17" s="115"/>
      <c r="G17" s="76"/>
      <c r="H17" s="77"/>
      <c r="I17" s="77"/>
      <c r="J17" s="77"/>
      <c r="K17" s="77"/>
      <c r="L17" s="78"/>
      <c r="M17" s="66"/>
      <c r="N17" s="76"/>
      <c r="O17" s="77"/>
      <c r="P17" s="77"/>
      <c r="Q17" s="77"/>
      <c r="R17" s="77"/>
      <c r="S17" s="77"/>
      <c r="T17" s="77"/>
      <c r="U17" s="78"/>
      <c r="V17" s="66"/>
      <c r="W17" s="76"/>
      <c r="X17" s="77"/>
      <c r="Y17" s="77"/>
      <c r="Z17" s="77"/>
      <c r="AA17" s="77"/>
      <c r="AB17" s="77"/>
      <c r="AC17" s="77"/>
      <c r="AD17" s="77"/>
      <c r="AE17" s="78"/>
      <c r="AF17" s="66"/>
      <c r="AG17" s="76"/>
      <c r="AH17" s="77"/>
      <c r="AI17" s="77"/>
      <c r="AJ17" s="77"/>
      <c r="AK17" s="77"/>
      <c r="AL17" s="77"/>
      <c r="AM17" s="77"/>
      <c r="AN17" s="78"/>
      <c r="AO17" s="66"/>
      <c r="AP17" s="110"/>
      <c r="AQ17" s="108"/>
      <c r="AR17" s="80">
        <v>6.86</v>
      </c>
      <c r="AS17" s="80"/>
      <c r="AT17" s="80"/>
      <c r="AU17" s="80"/>
      <c r="AV17" s="98"/>
      <c r="AW17" s="119">
        <f t="shared" si="0"/>
        <v>2.7440000000000002</v>
      </c>
      <c r="AX17" s="121"/>
      <c r="AY17" s="45"/>
      <c r="AZ17" s="45"/>
      <c r="BA17" s="45"/>
    </row>
    <row r="18" spans="2:53" ht="18.600000000000001" thickBot="1" x14ac:dyDescent="0.4">
      <c r="B18" s="112">
        <v>11</v>
      </c>
      <c r="C18" s="1" t="s">
        <v>130</v>
      </c>
      <c r="D18" s="64" t="s">
        <v>131</v>
      </c>
      <c r="E18" s="84">
        <v>3</v>
      </c>
      <c r="F18" s="115"/>
      <c r="G18" s="76"/>
      <c r="H18" s="77"/>
      <c r="I18" s="77"/>
      <c r="J18" s="77"/>
      <c r="K18" s="77"/>
      <c r="L18" s="78"/>
      <c r="M18" s="66"/>
      <c r="N18" s="76"/>
      <c r="O18" s="77"/>
      <c r="P18" s="77"/>
      <c r="Q18" s="77"/>
      <c r="R18" s="77"/>
      <c r="S18" s="77"/>
      <c r="T18" s="77"/>
      <c r="U18" s="78"/>
      <c r="V18" s="66"/>
      <c r="W18" s="76"/>
      <c r="X18" s="77"/>
      <c r="Y18" s="77"/>
      <c r="Z18" s="77"/>
      <c r="AA18" s="77"/>
      <c r="AB18" s="77"/>
      <c r="AC18" s="77"/>
      <c r="AD18" s="77"/>
      <c r="AE18" s="78"/>
      <c r="AF18" s="66"/>
      <c r="AG18" s="76"/>
      <c r="AH18" s="77"/>
      <c r="AI18" s="77"/>
      <c r="AJ18" s="77"/>
      <c r="AK18" s="77"/>
      <c r="AL18" s="77"/>
      <c r="AM18" s="77"/>
      <c r="AN18" s="78"/>
      <c r="AO18" s="66"/>
      <c r="AP18" s="110"/>
      <c r="AQ18" s="108"/>
      <c r="AR18" s="80">
        <v>9.4700000000000006</v>
      </c>
      <c r="AS18" s="80"/>
      <c r="AT18" s="80"/>
      <c r="AU18" s="80"/>
      <c r="AV18" s="98"/>
      <c r="AW18" s="119">
        <f t="shared" si="0"/>
        <v>3.7880000000000003</v>
      </c>
      <c r="AX18" s="121"/>
      <c r="AY18" s="45"/>
      <c r="AZ18" s="45"/>
      <c r="BA18" s="45"/>
    </row>
    <row r="19" spans="2:53" ht="18.600000000000001" thickBot="1" x14ac:dyDescent="0.4">
      <c r="B19" s="112">
        <v>12</v>
      </c>
      <c r="C19" s="1" t="s">
        <v>132</v>
      </c>
      <c r="D19" s="64" t="s">
        <v>133</v>
      </c>
      <c r="E19" s="84">
        <v>1</v>
      </c>
      <c r="F19" s="115"/>
      <c r="G19" s="76"/>
      <c r="H19" s="77"/>
      <c r="I19" s="77"/>
      <c r="J19" s="77"/>
      <c r="K19" s="77"/>
      <c r="L19" s="78"/>
      <c r="M19" s="66"/>
      <c r="N19" s="76"/>
      <c r="O19" s="77"/>
      <c r="P19" s="77"/>
      <c r="Q19" s="77"/>
      <c r="R19" s="77"/>
      <c r="S19" s="77"/>
      <c r="T19" s="77"/>
      <c r="U19" s="78"/>
      <c r="V19" s="66"/>
      <c r="W19" s="76"/>
      <c r="X19" s="77"/>
      <c r="Y19" s="77"/>
      <c r="Z19" s="77"/>
      <c r="AA19" s="77"/>
      <c r="AB19" s="77"/>
      <c r="AC19" s="77"/>
      <c r="AD19" s="77"/>
      <c r="AE19" s="78"/>
      <c r="AF19" s="66"/>
      <c r="AG19" s="76"/>
      <c r="AH19" s="77"/>
      <c r="AI19" s="77"/>
      <c r="AJ19" s="77"/>
      <c r="AK19" s="77"/>
      <c r="AL19" s="77"/>
      <c r="AM19" s="77"/>
      <c r="AN19" s="78"/>
      <c r="AO19" s="66"/>
      <c r="AP19" s="110"/>
      <c r="AQ19" s="108"/>
      <c r="AR19" s="80">
        <v>8.82</v>
      </c>
      <c r="AS19" s="80"/>
      <c r="AT19" s="80"/>
      <c r="AU19" s="80"/>
      <c r="AV19" s="98"/>
      <c r="AW19" s="119">
        <f t="shared" si="0"/>
        <v>3.5280000000000005</v>
      </c>
      <c r="AX19" s="121"/>
      <c r="AY19" s="45"/>
      <c r="AZ19" s="45"/>
      <c r="BA19" s="45"/>
    </row>
    <row r="20" spans="2:53" ht="18.600000000000001" thickBot="1" x14ac:dyDescent="0.4">
      <c r="B20" s="112">
        <v>13</v>
      </c>
      <c r="C20" s="1" t="s">
        <v>134</v>
      </c>
      <c r="D20" s="64" t="s">
        <v>135</v>
      </c>
      <c r="E20" s="84">
        <v>2</v>
      </c>
      <c r="F20" s="115"/>
      <c r="G20" s="76"/>
      <c r="H20" s="77"/>
      <c r="I20" s="77"/>
      <c r="J20" s="77"/>
      <c r="K20" s="77"/>
      <c r="L20" s="78"/>
      <c r="M20" s="66"/>
      <c r="N20" s="76"/>
      <c r="O20" s="77"/>
      <c r="P20" s="77"/>
      <c r="Q20" s="77"/>
      <c r="R20" s="77"/>
      <c r="S20" s="77"/>
      <c r="T20" s="77"/>
      <c r="U20" s="78"/>
      <c r="V20" s="66"/>
      <c r="W20" s="76"/>
      <c r="X20" s="77"/>
      <c r="Y20" s="77"/>
      <c r="Z20" s="77"/>
      <c r="AA20" s="77"/>
      <c r="AB20" s="77"/>
      <c r="AC20" s="77"/>
      <c r="AD20" s="77"/>
      <c r="AE20" s="78"/>
      <c r="AF20" s="66"/>
      <c r="AG20" s="76"/>
      <c r="AH20" s="77"/>
      <c r="AI20" s="77"/>
      <c r="AJ20" s="77"/>
      <c r="AK20" s="77"/>
      <c r="AL20" s="77"/>
      <c r="AM20" s="77"/>
      <c r="AN20" s="78"/>
      <c r="AO20" s="66"/>
      <c r="AP20" s="110"/>
      <c r="AQ20" s="108"/>
      <c r="AR20" s="80">
        <v>8.32</v>
      </c>
      <c r="AS20" s="80"/>
      <c r="AT20" s="80"/>
      <c r="AU20" s="80"/>
      <c r="AV20" s="98"/>
      <c r="AW20" s="119">
        <f t="shared" si="0"/>
        <v>3.3280000000000003</v>
      </c>
      <c r="AX20" s="121"/>
      <c r="AY20" s="45"/>
      <c r="AZ20" s="45"/>
      <c r="BA20" s="45"/>
    </row>
    <row r="21" spans="2:53" ht="18.600000000000001" thickBot="1" x14ac:dyDescent="0.4">
      <c r="B21" s="112">
        <v>14</v>
      </c>
      <c r="C21" s="1" t="s">
        <v>136</v>
      </c>
      <c r="D21" s="64" t="s">
        <v>137</v>
      </c>
      <c r="E21" s="84">
        <v>4</v>
      </c>
      <c r="F21" s="115"/>
      <c r="G21" s="76"/>
      <c r="H21" s="77"/>
      <c r="I21" s="77"/>
      <c r="J21" s="77"/>
      <c r="K21" s="77"/>
      <c r="L21" s="78"/>
      <c r="M21" s="66"/>
      <c r="N21" s="76"/>
      <c r="O21" s="77"/>
      <c r="P21" s="77"/>
      <c r="Q21" s="77"/>
      <c r="R21" s="77"/>
      <c r="S21" s="77"/>
      <c r="T21" s="77"/>
      <c r="U21" s="78"/>
      <c r="V21" s="66"/>
      <c r="W21" s="76"/>
      <c r="X21" s="77"/>
      <c r="Y21" s="77"/>
      <c r="Z21" s="77"/>
      <c r="AA21" s="77"/>
      <c r="AB21" s="77"/>
      <c r="AC21" s="77"/>
      <c r="AD21" s="77"/>
      <c r="AE21" s="78"/>
      <c r="AF21" s="66"/>
      <c r="AG21" s="76"/>
      <c r="AH21" s="77"/>
      <c r="AI21" s="77"/>
      <c r="AJ21" s="77"/>
      <c r="AK21" s="77"/>
      <c r="AL21" s="77"/>
      <c r="AM21" s="77"/>
      <c r="AN21" s="78"/>
      <c r="AO21" s="66"/>
      <c r="AP21" s="110"/>
      <c r="AQ21" s="108"/>
      <c r="AR21" s="80">
        <v>9.16</v>
      </c>
      <c r="AS21" s="80"/>
      <c r="AT21" s="80"/>
      <c r="AU21" s="80"/>
      <c r="AV21" s="98"/>
      <c r="AW21" s="119">
        <f t="shared" si="0"/>
        <v>3.6640000000000001</v>
      </c>
      <c r="AX21" s="121"/>
      <c r="AY21" s="45"/>
      <c r="AZ21" s="45"/>
      <c r="BA21" s="45"/>
    </row>
    <row r="22" spans="2:53" ht="18.600000000000001" thickBot="1" x14ac:dyDescent="0.4">
      <c r="B22" s="112">
        <v>15</v>
      </c>
      <c r="C22" s="1" t="s">
        <v>138</v>
      </c>
      <c r="D22" s="64" t="s">
        <v>139</v>
      </c>
      <c r="E22" s="84">
        <v>3</v>
      </c>
      <c r="F22" s="115"/>
      <c r="G22" s="76"/>
      <c r="H22" s="77"/>
      <c r="I22" s="77"/>
      <c r="J22" s="77"/>
      <c r="K22" s="77"/>
      <c r="L22" s="78"/>
      <c r="M22" s="66"/>
      <c r="N22" s="76"/>
      <c r="O22" s="77"/>
      <c r="P22" s="77"/>
      <c r="Q22" s="77"/>
      <c r="R22" s="77"/>
      <c r="S22" s="77"/>
      <c r="T22" s="77"/>
      <c r="U22" s="78"/>
      <c r="V22" s="66"/>
      <c r="W22" s="76"/>
      <c r="X22" s="77"/>
      <c r="Y22" s="77"/>
      <c r="Z22" s="77"/>
      <c r="AA22" s="77"/>
      <c r="AB22" s="77"/>
      <c r="AC22" s="77"/>
      <c r="AD22" s="77"/>
      <c r="AE22" s="78"/>
      <c r="AF22" s="66"/>
      <c r="AG22" s="76"/>
      <c r="AH22" s="77"/>
      <c r="AI22" s="77"/>
      <c r="AJ22" s="77"/>
      <c r="AK22" s="77"/>
      <c r="AL22" s="77"/>
      <c r="AM22" s="77"/>
      <c r="AN22" s="78"/>
      <c r="AO22" s="66"/>
      <c r="AP22" s="110"/>
      <c r="AQ22" s="108"/>
      <c r="AR22" s="80">
        <v>6.33</v>
      </c>
      <c r="AS22" s="80"/>
      <c r="AT22" s="80"/>
      <c r="AU22" s="80"/>
      <c r="AV22" s="98"/>
      <c r="AW22" s="119">
        <f t="shared" si="0"/>
        <v>2.532</v>
      </c>
      <c r="AX22" s="121"/>
      <c r="AY22" s="45"/>
      <c r="AZ22" s="45"/>
      <c r="BA22" s="45"/>
    </row>
    <row r="23" spans="2:53" ht="18.600000000000001" thickBot="1" x14ac:dyDescent="0.4">
      <c r="B23" s="112">
        <v>16</v>
      </c>
      <c r="C23" s="1" t="s">
        <v>140</v>
      </c>
      <c r="D23" s="64" t="s">
        <v>141</v>
      </c>
      <c r="E23" s="84">
        <v>3</v>
      </c>
      <c r="F23" s="115"/>
      <c r="G23" s="76"/>
      <c r="H23" s="77"/>
      <c r="I23" s="77"/>
      <c r="J23" s="77"/>
      <c r="K23" s="77"/>
      <c r="L23" s="78"/>
      <c r="M23" s="66"/>
      <c r="N23" s="76"/>
      <c r="O23" s="77"/>
      <c r="P23" s="77"/>
      <c r="Q23" s="77"/>
      <c r="R23" s="77"/>
      <c r="S23" s="77"/>
      <c r="T23" s="77"/>
      <c r="U23" s="78"/>
      <c r="V23" s="66"/>
      <c r="W23" s="76"/>
      <c r="X23" s="77"/>
      <c r="Y23" s="77"/>
      <c r="Z23" s="77"/>
      <c r="AA23" s="77"/>
      <c r="AB23" s="77"/>
      <c r="AC23" s="77"/>
      <c r="AD23" s="77"/>
      <c r="AE23" s="78"/>
      <c r="AF23" s="66"/>
      <c r="AG23" s="76"/>
      <c r="AH23" s="77"/>
      <c r="AI23" s="77"/>
      <c r="AJ23" s="77"/>
      <c r="AK23" s="77"/>
      <c r="AL23" s="77"/>
      <c r="AM23" s="77"/>
      <c r="AN23" s="78"/>
      <c r="AO23" s="66"/>
      <c r="AP23" s="110"/>
      <c r="AQ23" s="108"/>
      <c r="AR23" s="80">
        <v>8.89</v>
      </c>
      <c r="AS23" s="80"/>
      <c r="AT23" s="80"/>
      <c r="AU23" s="80"/>
      <c r="AV23" s="98"/>
      <c r="AW23" s="119">
        <f t="shared" si="0"/>
        <v>3.5560000000000005</v>
      </c>
      <c r="AX23" s="121"/>
      <c r="AY23" s="45"/>
      <c r="AZ23" s="45"/>
      <c r="BA23" s="45"/>
    </row>
    <row r="24" spans="2:53" ht="18.600000000000001" thickBot="1" x14ac:dyDescent="0.4">
      <c r="B24" s="112">
        <v>17</v>
      </c>
      <c r="C24" s="1" t="s">
        <v>142</v>
      </c>
      <c r="D24" s="64" t="s">
        <v>143</v>
      </c>
      <c r="E24" s="84">
        <v>11</v>
      </c>
      <c r="F24" s="115"/>
      <c r="G24" s="76"/>
      <c r="H24" s="77"/>
      <c r="I24" s="77"/>
      <c r="J24" s="77"/>
      <c r="K24" s="77"/>
      <c r="L24" s="78"/>
      <c r="M24" s="66"/>
      <c r="N24" s="76"/>
      <c r="O24" s="77"/>
      <c r="P24" s="77"/>
      <c r="Q24" s="77"/>
      <c r="R24" s="77"/>
      <c r="S24" s="77"/>
      <c r="T24" s="77"/>
      <c r="U24" s="78"/>
      <c r="V24" s="66"/>
      <c r="W24" s="76"/>
      <c r="X24" s="77"/>
      <c r="Y24" s="77"/>
      <c r="Z24" s="77"/>
      <c r="AA24" s="77"/>
      <c r="AB24" s="77"/>
      <c r="AC24" s="77"/>
      <c r="AD24" s="77"/>
      <c r="AE24" s="78"/>
      <c r="AF24" s="66"/>
      <c r="AG24" s="76"/>
      <c r="AH24" s="77"/>
      <c r="AI24" s="77"/>
      <c r="AJ24" s="77"/>
      <c r="AK24" s="77"/>
      <c r="AL24" s="77"/>
      <c r="AM24" s="77"/>
      <c r="AN24" s="78"/>
      <c r="AO24" s="66"/>
      <c r="AP24" s="110"/>
      <c r="AQ24" s="108"/>
      <c r="AR24" s="80">
        <v>9.4700000000000006</v>
      </c>
      <c r="AS24" s="80"/>
      <c r="AT24" s="80"/>
      <c r="AU24" s="80"/>
      <c r="AV24" s="98"/>
      <c r="AW24" s="119">
        <f t="shared" si="0"/>
        <v>3.7880000000000003</v>
      </c>
      <c r="AX24" s="121"/>
      <c r="AY24" s="45"/>
      <c r="AZ24" s="45"/>
      <c r="BA24" s="45"/>
    </row>
    <row r="25" spans="2:53" ht="18.600000000000001" thickBot="1" x14ac:dyDescent="0.4">
      <c r="B25" s="112">
        <v>18</v>
      </c>
      <c r="C25" s="1" t="s">
        <v>144</v>
      </c>
      <c r="D25" s="64" t="s">
        <v>145</v>
      </c>
      <c r="E25" s="84">
        <v>2</v>
      </c>
      <c r="F25" s="115"/>
      <c r="G25" s="76"/>
      <c r="H25" s="77"/>
      <c r="I25" s="77"/>
      <c r="J25" s="77"/>
      <c r="K25" s="77"/>
      <c r="L25" s="78"/>
      <c r="M25" s="66"/>
      <c r="N25" s="76"/>
      <c r="O25" s="77"/>
      <c r="P25" s="77"/>
      <c r="Q25" s="77"/>
      <c r="R25" s="77"/>
      <c r="S25" s="77"/>
      <c r="T25" s="77"/>
      <c r="U25" s="78"/>
      <c r="V25" s="66"/>
      <c r="W25" s="76"/>
      <c r="X25" s="77"/>
      <c r="Y25" s="77"/>
      <c r="Z25" s="77"/>
      <c r="AA25" s="77"/>
      <c r="AB25" s="77"/>
      <c r="AC25" s="77"/>
      <c r="AD25" s="77"/>
      <c r="AE25" s="78"/>
      <c r="AF25" s="66"/>
      <c r="AG25" s="76"/>
      <c r="AH25" s="77"/>
      <c r="AI25" s="77"/>
      <c r="AJ25" s="77"/>
      <c r="AK25" s="77"/>
      <c r="AL25" s="77"/>
      <c r="AM25" s="77"/>
      <c r="AN25" s="78"/>
      <c r="AO25" s="66"/>
      <c r="AP25" s="110"/>
      <c r="AQ25" s="108"/>
      <c r="AR25" s="80">
        <v>9.34</v>
      </c>
      <c r="AS25" s="80"/>
      <c r="AT25" s="80"/>
      <c r="AU25" s="80"/>
      <c r="AV25" s="98"/>
      <c r="AW25" s="119">
        <f t="shared" si="0"/>
        <v>3.7360000000000002</v>
      </c>
      <c r="AX25" s="121"/>
      <c r="AY25" s="45"/>
      <c r="AZ25" s="45"/>
      <c r="BA25" s="45"/>
    </row>
    <row r="26" spans="2:53" ht="18.600000000000001" thickBot="1" x14ac:dyDescent="0.4">
      <c r="B26" s="112">
        <v>19</v>
      </c>
      <c r="C26" s="1" t="s">
        <v>146</v>
      </c>
      <c r="D26" s="64" t="s">
        <v>147</v>
      </c>
      <c r="E26" s="84">
        <v>1</v>
      </c>
      <c r="F26" s="115"/>
      <c r="G26" s="76"/>
      <c r="H26" s="77"/>
      <c r="I26" s="77"/>
      <c r="J26" s="77"/>
      <c r="K26" s="77"/>
      <c r="L26" s="78"/>
      <c r="M26" s="66"/>
      <c r="N26" s="76"/>
      <c r="O26" s="77"/>
      <c r="P26" s="77"/>
      <c r="Q26" s="77"/>
      <c r="R26" s="77"/>
      <c r="S26" s="77"/>
      <c r="T26" s="77"/>
      <c r="U26" s="78"/>
      <c r="V26" s="66"/>
      <c r="W26" s="76"/>
      <c r="X26" s="77"/>
      <c r="Y26" s="77"/>
      <c r="Z26" s="77"/>
      <c r="AA26" s="77"/>
      <c r="AB26" s="77"/>
      <c r="AC26" s="77"/>
      <c r="AD26" s="77"/>
      <c r="AE26" s="78"/>
      <c r="AF26" s="66"/>
      <c r="AG26" s="76"/>
      <c r="AH26" s="77"/>
      <c r="AI26" s="77"/>
      <c r="AJ26" s="77"/>
      <c r="AK26" s="77"/>
      <c r="AL26" s="77"/>
      <c r="AM26" s="77"/>
      <c r="AN26" s="78"/>
      <c r="AO26" s="66"/>
      <c r="AP26" s="110"/>
      <c r="AQ26" s="108"/>
      <c r="AR26" s="80">
        <v>8.6999999999999993</v>
      </c>
      <c r="AS26" s="80"/>
      <c r="AT26" s="80"/>
      <c r="AU26" s="80"/>
      <c r="AV26" s="98"/>
      <c r="AW26" s="119">
        <f t="shared" si="0"/>
        <v>3.48</v>
      </c>
      <c r="AX26" s="121"/>
      <c r="AY26" s="45"/>
      <c r="AZ26" s="45"/>
      <c r="BA26" s="45"/>
    </row>
    <row r="27" spans="2:53" ht="18.600000000000001" thickBot="1" x14ac:dyDescent="0.4">
      <c r="B27" s="112">
        <v>20</v>
      </c>
      <c r="C27" s="1" t="s">
        <v>148</v>
      </c>
      <c r="D27" s="64" t="s">
        <v>149</v>
      </c>
      <c r="E27" s="125">
        <v>2</v>
      </c>
      <c r="F27" s="126"/>
      <c r="G27" s="127"/>
      <c r="H27" s="128"/>
      <c r="I27" s="128"/>
      <c r="J27" s="128"/>
      <c r="K27" s="128"/>
      <c r="L27" s="129"/>
      <c r="M27" s="130"/>
      <c r="N27" s="127"/>
      <c r="O27" s="128"/>
      <c r="P27" s="128"/>
      <c r="Q27" s="128"/>
      <c r="R27" s="128"/>
      <c r="S27" s="128"/>
      <c r="T27" s="128"/>
      <c r="U27" s="129"/>
      <c r="V27" s="130"/>
      <c r="W27" s="127"/>
      <c r="X27" s="128"/>
      <c r="Y27" s="128"/>
      <c r="Z27" s="128"/>
      <c r="AA27" s="128"/>
      <c r="AB27" s="128"/>
      <c r="AC27" s="128"/>
      <c r="AD27" s="128"/>
      <c r="AE27" s="129"/>
      <c r="AF27" s="130"/>
      <c r="AG27" s="127"/>
      <c r="AH27" s="128"/>
      <c r="AI27" s="128"/>
      <c r="AJ27" s="128"/>
      <c r="AK27" s="128"/>
      <c r="AL27" s="128"/>
      <c r="AM27" s="128"/>
      <c r="AN27" s="129"/>
      <c r="AO27" s="130"/>
      <c r="AP27" s="131"/>
      <c r="AQ27" s="132"/>
      <c r="AR27" s="133">
        <v>9.08</v>
      </c>
      <c r="AS27" s="133"/>
      <c r="AT27" s="133"/>
      <c r="AU27" s="133"/>
      <c r="AV27" s="134"/>
      <c r="AW27" s="119">
        <f t="shared" si="0"/>
        <v>3.6320000000000001</v>
      </c>
      <c r="AX27" s="121"/>
      <c r="AY27" s="45"/>
      <c r="AZ27" s="45"/>
      <c r="BA27" s="45"/>
    </row>
    <row r="28" spans="2:53" ht="18.600000000000001" thickBot="1" x14ac:dyDescent="0.4">
      <c r="B28" s="112">
        <v>21</v>
      </c>
      <c r="C28" s="1" t="s">
        <v>150</v>
      </c>
      <c r="D28" s="64" t="s">
        <v>151</v>
      </c>
      <c r="E28" s="84">
        <v>3</v>
      </c>
      <c r="F28" s="115"/>
      <c r="G28" s="76"/>
      <c r="H28" s="77"/>
      <c r="I28" s="77"/>
      <c r="J28" s="77"/>
      <c r="K28" s="77"/>
      <c r="L28" s="78"/>
      <c r="M28" s="66"/>
      <c r="N28" s="76"/>
      <c r="O28" s="77"/>
      <c r="P28" s="77"/>
      <c r="Q28" s="77"/>
      <c r="R28" s="77"/>
      <c r="S28" s="77"/>
      <c r="T28" s="77"/>
      <c r="U28" s="78"/>
      <c r="V28" s="66"/>
      <c r="W28" s="76"/>
      <c r="X28" s="77"/>
      <c r="Y28" s="77"/>
      <c r="Z28" s="77"/>
      <c r="AA28" s="77"/>
      <c r="AB28" s="77"/>
      <c r="AC28" s="77"/>
      <c r="AD28" s="77"/>
      <c r="AE28" s="78"/>
      <c r="AF28" s="66"/>
      <c r="AG28" s="76"/>
      <c r="AH28" s="77"/>
      <c r="AI28" s="77"/>
      <c r="AJ28" s="77"/>
      <c r="AK28" s="77"/>
      <c r="AL28" s="77"/>
      <c r="AM28" s="77"/>
      <c r="AN28" s="78"/>
      <c r="AO28" s="66"/>
      <c r="AP28" s="110"/>
      <c r="AQ28" s="108"/>
      <c r="AR28" s="80">
        <v>6.33</v>
      </c>
      <c r="AS28" s="80"/>
      <c r="AT28" s="80"/>
      <c r="AU28" s="80"/>
      <c r="AV28" s="98"/>
      <c r="AW28" s="119">
        <f t="shared" si="0"/>
        <v>2.532</v>
      </c>
      <c r="AX28" s="121"/>
      <c r="AY28" s="45"/>
      <c r="AZ28" s="45"/>
      <c r="BA28" s="45"/>
    </row>
    <row r="29" spans="2:53" ht="18.600000000000001" thickBot="1" x14ac:dyDescent="0.4">
      <c r="B29" s="112">
        <v>22</v>
      </c>
      <c r="C29" s="1" t="s">
        <v>152</v>
      </c>
      <c r="D29" s="64" t="s">
        <v>153</v>
      </c>
      <c r="E29" s="84">
        <v>2</v>
      </c>
      <c r="F29" s="115"/>
      <c r="G29" s="76"/>
      <c r="H29" s="77"/>
      <c r="I29" s="77"/>
      <c r="J29" s="77"/>
      <c r="K29" s="77"/>
      <c r="L29" s="78"/>
      <c r="M29" s="66"/>
      <c r="N29" s="76"/>
      <c r="O29" s="77"/>
      <c r="P29" s="77"/>
      <c r="Q29" s="77"/>
      <c r="R29" s="77"/>
      <c r="S29" s="77"/>
      <c r="T29" s="77"/>
      <c r="U29" s="78"/>
      <c r="V29" s="66"/>
      <c r="W29" s="76"/>
      <c r="X29" s="77"/>
      <c r="Y29" s="77"/>
      <c r="Z29" s="77"/>
      <c r="AA29" s="77"/>
      <c r="AB29" s="77"/>
      <c r="AC29" s="77"/>
      <c r="AD29" s="77"/>
      <c r="AE29" s="78"/>
      <c r="AF29" s="66"/>
      <c r="AG29" s="76"/>
      <c r="AH29" s="77"/>
      <c r="AI29" s="77"/>
      <c r="AJ29" s="77"/>
      <c r="AK29" s="77"/>
      <c r="AL29" s="77"/>
      <c r="AM29" s="77"/>
      <c r="AN29" s="78"/>
      <c r="AO29" s="66"/>
      <c r="AP29" s="110"/>
      <c r="AQ29" s="108"/>
      <c r="AR29" s="80">
        <v>9.16</v>
      </c>
      <c r="AS29" s="80"/>
      <c r="AT29" s="80"/>
      <c r="AU29" s="80"/>
      <c r="AV29" s="98"/>
      <c r="AW29" s="119">
        <f t="shared" si="0"/>
        <v>3.6640000000000001</v>
      </c>
      <c r="AX29" s="121"/>
      <c r="AY29" s="45"/>
      <c r="AZ29" s="45"/>
      <c r="BA29" s="45"/>
    </row>
    <row r="30" spans="2:53" ht="18.600000000000001" thickBot="1" x14ac:dyDescent="0.4">
      <c r="B30" s="112">
        <v>23</v>
      </c>
      <c r="C30" s="1" t="s">
        <v>154</v>
      </c>
      <c r="D30" s="64" t="s">
        <v>155</v>
      </c>
      <c r="E30" s="84">
        <v>11</v>
      </c>
      <c r="F30" s="115"/>
      <c r="G30" s="76"/>
      <c r="H30" s="77"/>
      <c r="I30" s="77"/>
      <c r="J30" s="77"/>
      <c r="K30" s="77"/>
      <c r="L30" s="78"/>
      <c r="M30" s="66"/>
      <c r="N30" s="76"/>
      <c r="O30" s="77"/>
      <c r="P30" s="77"/>
      <c r="Q30" s="77"/>
      <c r="R30" s="77"/>
      <c r="S30" s="77"/>
      <c r="T30" s="77"/>
      <c r="U30" s="78"/>
      <c r="V30" s="66"/>
      <c r="W30" s="76"/>
      <c r="X30" s="77"/>
      <c r="Y30" s="77"/>
      <c r="Z30" s="77"/>
      <c r="AA30" s="77"/>
      <c r="AB30" s="77"/>
      <c r="AC30" s="77"/>
      <c r="AD30" s="77"/>
      <c r="AE30" s="78"/>
      <c r="AF30" s="66"/>
      <c r="AG30" s="76"/>
      <c r="AH30" s="77"/>
      <c r="AI30" s="77"/>
      <c r="AJ30" s="77"/>
      <c r="AK30" s="77"/>
      <c r="AL30" s="77"/>
      <c r="AM30" s="77"/>
      <c r="AN30" s="78"/>
      <c r="AO30" s="66"/>
      <c r="AP30" s="110"/>
      <c r="AQ30" s="108"/>
      <c r="AR30" s="80">
        <v>8.0399999999999991</v>
      </c>
      <c r="AS30" s="80"/>
      <c r="AT30" s="80"/>
      <c r="AU30" s="80"/>
      <c r="AV30" s="98"/>
      <c r="AW30" s="119">
        <f t="shared" si="0"/>
        <v>3.2159999999999997</v>
      </c>
      <c r="AX30" s="121"/>
      <c r="AY30" s="45"/>
      <c r="AZ30" s="45"/>
      <c r="BA30" s="45"/>
    </row>
    <row r="31" spans="2:53" ht="18.600000000000001" thickBot="1" x14ac:dyDescent="0.4">
      <c r="B31" s="112">
        <v>24</v>
      </c>
      <c r="C31" s="1" t="s">
        <v>156</v>
      </c>
      <c r="D31" s="64" t="s">
        <v>157</v>
      </c>
      <c r="E31" s="84">
        <v>1</v>
      </c>
      <c r="F31" s="115"/>
      <c r="G31" s="76"/>
      <c r="H31" s="77"/>
      <c r="I31" s="77"/>
      <c r="J31" s="77"/>
      <c r="K31" s="77"/>
      <c r="L31" s="78"/>
      <c r="M31" s="66"/>
      <c r="N31" s="76"/>
      <c r="O31" s="77"/>
      <c r="P31" s="77"/>
      <c r="Q31" s="77"/>
      <c r="R31" s="77"/>
      <c r="S31" s="77"/>
      <c r="T31" s="77"/>
      <c r="U31" s="78"/>
      <c r="V31" s="66"/>
      <c r="W31" s="76"/>
      <c r="X31" s="77"/>
      <c r="Y31" s="77"/>
      <c r="Z31" s="77"/>
      <c r="AA31" s="77"/>
      <c r="AB31" s="77"/>
      <c r="AC31" s="77"/>
      <c r="AD31" s="77"/>
      <c r="AE31" s="78"/>
      <c r="AF31" s="66"/>
      <c r="AG31" s="76"/>
      <c r="AH31" s="77"/>
      <c r="AI31" s="77"/>
      <c r="AJ31" s="77"/>
      <c r="AK31" s="77"/>
      <c r="AL31" s="77"/>
      <c r="AM31" s="77"/>
      <c r="AN31" s="78"/>
      <c r="AO31" s="66"/>
      <c r="AP31" s="110"/>
      <c r="AQ31" s="108"/>
      <c r="AR31" s="80">
        <v>9.4700000000000006</v>
      </c>
      <c r="AS31" s="80"/>
      <c r="AT31" s="80"/>
      <c r="AU31" s="80"/>
      <c r="AV31" s="98"/>
      <c r="AW31" s="119">
        <f t="shared" si="0"/>
        <v>3.7880000000000003</v>
      </c>
      <c r="AX31" s="121"/>
      <c r="AY31" s="45"/>
      <c r="AZ31" s="45"/>
      <c r="BA31" s="45"/>
    </row>
    <row r="32" spans="2:53" ht="18.600000000000001" thickBot="1" x14ac:dyDescent="0.4">
      <c r="B32" s="112">
        <v>25</v>
      </c>
      <c r="C32" s="1" t="s">
        <v>158</v>
      </c>
      <c r="D32" s="64" t="s">
        <v>159</v>
      </c>
      <c r="E32" s="125">
        <v>4</v>
      </c>
      <c r="F32" s="126"/>
      <c r="G32" s="127"/>
      <c r="H32" s="128"/>
      <c r="I32" s="128"/>
      <c r="J32" s="128"/>
      <c r="K32" s="128"/>
      <c r="L32" s="129"/>
      <c r="M32" s="130"/>
      <c r="N32" s="127"/>
      <c r="O32" s="128"/>
      <c r="P32" s="128"/>
      <c r="Q32" s="128"/>
      <c r="R32" s="128"/>
      <c r="S32" s="128"/>
      <c r="T32" s="128"/>
      <c r="U32" s="129"/>
      <c r="V32" s="130"/>
      <c r="W32" s="127"/>
      <c r="X32" s="128"/>
      <c r="Y32" s="128"/>
      <c r="Z32" s="128"/>
      <c r="AA32" s="128"/>
      <c r="AB32" s="128"/>
      <c r="AC32" s="128"/>
      <c r="AD32" s="128"/>
      <c r="AE32" s="129"/>
      <c r="AF32" s="130"/>
      <c r="AG32" s="127"/>
      <c r="AH32" s="128"/>
      <c r="AI32" s="128"/>
      <c r="AJ32" s="128"/>
      <c r="AK32" s="128"/>
      <c r="AL32" s="128"/>
      <c r="AM32" s="128"/>
      <c r="AN32" s="129"/>
      <c r="AO32" s="130"/>
      <c r="AP32" s="131"/>
      <c r="AQ32" s="132"/>
      <c r="AR32" s="133">
        <v>5.73</v>
      </c>
      <c r="AS32" s="133"/>
      <c r="AT32" s="133"/>
      <c r="AU32" s="133"/>
      <c r="AV32" s="134"/>
      <c r="AW32" s="119">
        <f t="shared" si="0"/>
        <v>2.2920000000000003</v>
      </c>
      <c r="AX32" s="121"/>
      <c r="AY32" s="45"/>
      <c r="AZ32" s="45"/>
      <c r="BA32" s="45"/>
    </row>
    <row r="33" spans="2:53" ht="18.600000000000001" thickBot="1" x14ac:dyDescent="0.4">
      <c r="B33" s="112">
        <v>26</v>
      </c>
      <c r="C33" s="1" t="s">
        <v>160</v>
      </c>
      <c r="D33" s="64" t="s">
        <v>161</v>
      </c>
      <c r="E33" s="84">
        <v>3</v>
      </c>
      <c r="F33" s="115"/>
      <c r="G33" s="76"/>
      <c r="H33" s="77"/>
      <c r="I33" s="77"/>
      <c r="J33" s="77"/>
      <c r="K33" s="77"/>
      <c r="L33" s="78"/>
      <c r="M33" s="66"/>
      <c r="N33" s="76"/>
      <c r="O33" s="77"/>
      <c r="P33" s="77"/>
      <c r="Q33" s="77"/>
      <c r="R33" s="77"/>
      <c r="S33" s="77"/>
      <c r="T33" s="77"/>
      <c r="U33" s="78"/>
      <c r="V33" s="66"/>
      <c r="W33" s="76"/>
      <c r="X33" s="77"/>
      <c r="Y33" s="77"/>
      <c r="Z33" s="77"/>
      <c r="AA33" s="77"/>
      <c r="AB33" s="77"/>
      <c r="AC33" s="77"/>
      <c r="AD33" s="77"/>
      <c r="AE33" s="78"/>
      <c r="AF33" s="66"/>
      <c r="AG33" s="76"/>
      <c r="AH33" s="77"/>
      <c r="AI33" s="77"/>
      <c r="AJ33" s="77"/>
      <c r="AK33" s="77"/>
      <c r="AL33" s="77"/>
      <c r="AM33" s="77"/>
      <c r="AN33" s="78"/>
      <c r="AO33" s="66"/>
      <c r="AP33" s="110"/>
      <c r="AQ33" s="108"/>
      <c r="AR33" s="80">
        <v>8.39</v>
      </c>
      <c r="AS33" s="80"/>
      <c r="AT33" s="80"/>
      <c r="AU33" s="80"/>
      <c r="AV33" s="98"/>
      <c r="AW33" s="119">
        <f t="shared" si="0"/>
        <v>3.3560000000000003</v>
      </c>
      <c r="AX33" s="121"/>
      <c r="AY33" s="45"/>
      <c r="AZ33" s="45"/>
      <c r="BA33" s="45"/>
    </row>
    <row r="34" spans="2:53" ht="18.600000000000001" thickBot="1" x14ac:dyDescent="0.4">
      <c r="B34" s="112">
        <v>27</v>
      </c>
      <c r="C34" s="1" t="s">
        <v>162</v>
      </c>
      <c r="D34" s="64" t="s">
        <v>163</v>
      </c>
      <c r="E34" s="84">
        <v>10</v>
      </c>
      <c r="F34" s="115"/>
      <c r="G34" s="76"/>
      <c r="H34" s="77"/>
      <c r="I34" s="77"/>
      <c r="J34" s="77"/>
      <c r="K34" s="77"/>
      <c r="L34" s="78"/>
      <c r="M34" s="66"/>
      <c r="N34" s="76"/>
      <c r="O34" s="77"/>
      <c r="P34" s="77"/>
      <c r="Q34" s="77"/>
      <c r="R34" s="77"/>
      <c r="S34" s="77"/>
      <c r="T34" s="77"/>
      <c r="U34" s="78"/>
      <c r="V34" s="66"/>
      <c r="W34" s="76"/>
      <c r="X34" s="77"/>
      <c r="Y34" s="77"/>
      <c r="Z34" s="77"/>
      <c r="AA34" s="77"/>
      <c r="AB34" s="77"/>
      <c r="AC34" s="77"/>
      <c r="AD34" s="77"/>
      <c r="AE34" s="78"/>
      <c r="AF34" s="66"/>
      <c r="AG34" s="76"/>
      <c r="AH34" s="77"/>
      <c r="AI34" s="77"/>
      <c r="AJ34" s="77"/>
      <c r="AK34" s="77"/>
      <c r="AL34" s="77"/>
      <c r="AM34" s="77"/>
      <c r="AN34" s="78"/>
      <c r="AO34" s="66"/>
      <c r="AP34" s="110"/>
      <c r="AQ34" s="108"/>
      <c r="AR34" s="80">
        <v>8.68</v>
      </c>
      <c r="AS34" s="80"/>
      <c r="AT34" s="80"/>
      <c r="AU34" s="80"/>
      <c r="AV34" s="98"/>
      <c r="AW34" s="119">
        <f t="shared" si="0"/>
        <v>3.472</v>
      </c>
      <c r="AX34" s="121"/>
      <c r="AY34" s="45"/>
      <c r="AZ34" s="45"/>
      <c r="BA34" s="45"/>
    </row>
    <row r="35" spans="2:53" ht="18.600000000000001" thickBot="1" x14ac:dyDescent="0.4">
      <c r="B35" s="112">
        <v>28</v>
      </c>
      <c r="C35" s="1" t="s">
        <v>164</v>
      </c>
      <c r="D35" s="64" t="s">
        <v>165</v>
      </c>
      <c r="E35" s="84">
        <v>4</v>
      </c>
      <c r="F35" s="115"/>
      <c r="G35" s="76"/>
      <c r="H35" s="77"/>
      <c r="I35" s="77"/>
      <c r="J35" s="77"/>
      <c r="K35" s="77"/>
      <c r="L35" s="78"/>
      <c r="M35" s="66"/>
      <c r="N35" s="76"/>
      <c r="O35" s="77"/>
      <c r="P35" s="77"/>
      <c r="Q35" s="77"/>
      <c r="R35" s="77"/>
      <c r="S35" s="77"/>
      <c r="T35" s="77"/>
      <c r="U35" s="78"/>
      <c r="V35" s="66"/>
      <c r="W35" s="76"/>
      <c r="X35" s="77"/>
      <c r="Y35" s="77"/>
      <c r="Z35" s="77"/>
      <c r="AA35" s="77"/>
      <c r="AB35" s="77"/>
      <c r="AC35" s="77"/>
      <c r="AD35" s="77"/>
      <c r="AE35" s="78"/>
      <c r="AF35" s="66"/>
      <c r="AG35" s="76"/>
      <c r="AH35" s="77"/>
      <c r="AI35" s="77"/>
      <c r="AJ35" s="77"/>
      <c r="AK35" s="77"/>
      <c r="AL35" s="77"/>
      <c r="AM35" s="77"/>
      <c r="AN35" s="78"/>
      <c r="AO35" s="66"/>
      <c r="AP35" s="110"/>
      <c r="AQ35" s="108"/>
      <c r="AR35" s="80">
        <v>5.73</v>
      </c>
      <c r="AS35" s="80"/>
      <c r="AT35" s="80"/>
      <c r="AU35" s="80"/>
      <c r="AV35" s="98"/>
      <c r="AW35" s="119">
        <f t="shared" si="0"/>
        <v>2.2920000000000003</v>
      </c>
      <c r="AX35" s="121"/>
      <c r="AY35" s="45"/>
      <c r="AZ35" s="45"/>
      <c r="BA35" s="45"/>
    </row>
    <row r="36" spans="2:53" ht="18.600000000000001" thickBot="1" x14ac:dyDescent="0.4">
      <c r="B36" s="112">
        <v>29</v>
      </c>
      <c r="C36" s="1" t="s">
        <v>166</v>
      </c>
      <c r="D36" s="64" t="s">
        <v>167</v>
      </c>
      <c r="E36" s="84">
        <v>3</v>
      </c>
      <c r="F36" s="115"/>
      <c r="G36" s="76"/>
      <c r="H36" s="77"/>
      <c r="I36" s="77"/>
      <c r="J36" s="77"/>
      <c r="K36" s="77"/>
      <c r="L36" s="78"/>
      <c r="M36" s="66"/>
      <c r="N36" s="76"/>
      <c r="O36" s="77"/>
      <c r="P36" s="77"/>
      <c r="Q36" s="77"/>
      <c r="R36" s="77"/>
      <c r="S36" s="77"/>
      <c r="T36" s="77"/>
      <c r="U36" s="78"/>
      <c r="V36" s="66"/>
      <c r="W36" s="76"/>
      <c r="X36" s="77"/>
      <c r="Y36" s="77"/>
      <c r="Z36" s="77"/>
      <c r="AA36" s="77"/>
      <c r="AB36" s="77"/>
      <c r="AC36" s="77"/>
      <c r="AD36" s="77"/>
      <c r="AE36" s="78"/>
      <c r="AF36" s="66"/>
      <c r="AG36" s="76"/>
      <c r="AH36" s="77"/>
      <c r="AI36" s="77"/>
      <c r="AJ36" s="77"/>
      <c r="AK36" s="77"/>
      <c r="AL36" s="77"/>
      <c r="AM36" s="77"/>
      <c r="AN36" s="78"/>
      <c r="AO36" s="66"/>
      <c r="AP36" s="110"/>
      <c r="AQ36" s="108"/>
      <c r="AR36" s="80">
        <v>9.16</v>
      </c>
      <c r="AS36" s="80"/>
      <c r="AT36" s="80"/>
      <c r="AU36" s="80"/>
      <c r="AV36" s="98"/>
      <c r="AW36" s="119">
        <f t="shared" si="0"/>
        <v>3.6640000000000001</v>
      </c>
      <c r="AX36" s="121"/>
      <c r="AY36" s="45"/>
      <c r="AZ36" s="45"/>
      <c r="BA36" s="45"/>
    </row>
    <row r="37" spans="2:53" ht="18.600000000000001" thickBot="1" x14ac:dyDescent="0.4">
      <c r="B37" s="112">
        <v>30</v>
      </c>
      <c r="C37" s="1" t="s">
        <v>168</v>
      </c>
      <c r="D37" s="64" t="s">
        <v>169</v>
      </c>
      <c r="E37" s="84">
        <v>1</v>
      </c>
      <c r="F37" s="115"/>
      <c r="G37" s="76"/>
      <c r="H37" s="77"/>
      <c r="I37" s="77"/>
      <c r="J37" s="77"/>
      <c r="K37" s="77"/>
      <c r="L37" s="78"/>
      <c r="M37" s="66"/>
      <c r="N37" s="76"/>
      <c r="O37" s="77"/>
      <c r="P37" s="77"/>
      <c r="Q37" s="77"/>
      <c r="R37" s="77"/>
      <c r="S37" s="77"/>
      <c r="T37" s="77"/>
      <c r="U37" s="78"/>
      <c r="V37" s="66"/>
      <c r="W37" s="76"/>
      <c r="X37" s="77"/>
      <c r="Y37" s="77"/>
      <c r="Z37" s="77"/>
      <c r="AA37" s="77"/>
      <c r="AB37" s="77"/>
      <c r="AC37" s="77"/>
      <c r="AD37" s="77"/>
      <c r="AE37" s="78"/>
      <c r="AF37" s="66"/>
      <c r="AG37" s="76"/>
      <c r="AH37" s="77"/>
      <c r="AI37" s="77"/>
      <c r="AJ37" s="77"/>
      <c r="AK37" s="77"/>
      <c r="AL37" s="77"/>
      <c r="AM37" s="77"/>
      <c r="AN37" s="78"/>
      <c r="AO37" s="66"/>
      <c r="AP37" s="110"/>
      <c r="AQ37" s="108"/>
      <c r="AR37" s="80">
        <v>8.48</v>
      </c>
      <c r="AS37" s="80"/>
      <c r="AT37" s="80"/>
      <c r="AU37" s="80"/>
      <c r="AV37" s="98"/>
      <c r="AW37" s="119">
        <f t="shared" si="0"/>
        <v>3.3920000000000003</v>
      </c>
      <c r="AX37" s="121"/>
      <c r="AY37" s="45"/>
      <c r="AZ37" s="45"/>
      <c r="BA37" s="45"/>
    </row>
    <row r="38" spans="2:53" ht="18.600000000000001" thickBot="1" x14ac:dyDescent="0.4">
      <c r="B38" s="112">
        <v>31</v>
      </c>
      <c r="C38" s="1" t="s">
        <v>170</v>
      </c>
      <c r="D38" s="64" t="s">
        <v>171</v>
      </c>
      <c r="E38" s="84">
        <v>2</v>
      </c>
      <c r="F38" s="115"/>
      <c r="G38" s="76"/>
      <c r="H38" s="77"/>
      <c r="I38" s="77"/>
      <c r="J38" s="77"/>
      <c r="K38" s="77"/>
      <c r="L38" s="78"/>
      <c r="M38" s="66"/>
      <c r="N38" s="76"/>
      <c r="O38" s="77"/>
      <c r="P38" s="77"/>
      <c r="Q38" s="77"/>
      <c r="R38" s="77"/>
      <c r="S38" s="77"/>
      <c r="T38" s="77"/>
      <c r="U38" s="78"/>
      <c r="V38" s="66"/>
      <c r="W38" s="76"/>
      <c r="X38" s="77"/>
      <c r="Y38" s="77"/>
      <c r="Z38" s="77"/>
      <c r="AA38" s="77"/>
      <c r="AB38" s="77"/>
      <c r="AC38" s="77"/>
      <c r="AD38" s="77"/>
      <c r="AE38" s="78"/>
      <c r="AF38" s="66"/>
      <c r="AG38" s="76"/>
      <c r="AH38" s="77"/>
      <c r="AI38" s="77"/>
      <c r="AJ38" s="77"/>
      <c r="AK38" s="77"/>
      <c r="AL38" s="77"/>
      <c r="AM38" s="77"/>
      <c r="AN38" s="78"/>
      <c r="AO38" s="66"/>
      <c r="AP38" s="110"/>
      <c r="AQ38" s="108"/>
      <c r="AR38" s="80">
        <v>8.32</v>
      </c>
      <c r="AS38" s="80"/>
      <c r="AT38" s="80"/>
      <c r="AU38" s="80"/>
      <c r="AV38" s="98"/>
      <c r="AW38" s="119">
        <f t="shared" si="0"/>
        <v>3.3280000000000003</v>
      </c>
      <c r="AX38" s="121"/>
      <c r="AY38" s="45"/>
      <c r="AZ38" s="45"/>
      <c r="BA38" s="45"/>
    </row>
    <row r="39" spans="2:53" ht="18.600000000000001" thickBot="1" x14ac:dyDescent="0.4">
      <c r="B39" s="112">
        <v>32</v>
      </c>
      <c r="C39" s="1" t="s">
        <v>172</v>
      </c>
      <c r="D39" s="64" t="s">
        <v>173</v>
      </c>
      <c r="E39" s="125">
        <v>1</v>
      </c>
      <c r="F39" s="126"/>
      <c r="G39" s="127"/>
      <c r="H39" s="128"/>
      <c r="I39" s="128"/>
      <c r="J39" s="128"/>
      <c r="K39" s="128"/>
      <c r="L39" s="129"/>
      <c r="M39" s="130"/>
      <c r="N39" s="127"/>
      <c r="O39" s="128"/>
      <c r="P39" s="128"/>
      <c r="Q39" s="128"/>
      <c r="R39" s="128"/>
      <c r="S39" s="128"/>
      <c r="T39" s="128"/>
      <c r="U39" s="129"/>
      <c r="V39" s="130"/>
      <c r="W39" s="127"/>
      <c r="X39" s="128"/>
      <c r="Y39" s="128"/>
      <c r="Z39" s="128"/>
      <c r="AA39" s="128"/>
      <c r="AB39" s="128"/>
      <c r="AC39" s="128"/>
      <c r="AD39" s="128"/>
      <c r="AE39" s="129"/>
      <c r="AF39" s="130"/>
      <c r="AG39" s="127"/>
      <c r="AH39" s="128"/>
      <c r="AI39" s="128"/>
      <c r="AJ39" s="128"/>
      <c r="AK39" s="128"/>
      <c r="AL39" s="128"/>
      <c r="AM39" s="128"/>
      <c r="AN39" s="129"/>
      <c r="AO39" s="130"/>
      <c r="AP39" s="131"/>
      <c r="AQ39" s="132"/>
      <c r="AR39" s="133">
        <v>8.6999999999999993</v>
      </c>
      <c r="AS39" s="133"/>
      <c r="AT39" s="133"/>
      <c r="AU39" s="133"/>
      <c r="AV39" s="134"/>
      <c r="AW39" s="119">
        <f t="shared" si="0"/>
        <v>3.48</v>
      </c>
      <c r="AX39" s="121"/>
      <c r="AY39" s="45"/>
      <c r="AZ39" s="45"/>
      <c r="BA39" s="45"/>
    </row>
    <row r="40" spans="2:53" ht="18.600000000000001" thickBot="1" x14ac:dyDescent="0.4">
      <c r="B40" s="112">
        <v>33</v>
      </c>
      <c r="C40" s="1" t="s">
        <v>174</v>
      </c>
      <c r="D40" s="64" t="s">
        <v>175</v>
      </c>
      <c r="E40" s="125">
        <v>1</v>
      </c>
      <c r="F40" s="126"/>
      <c r="G40" s="127"/>
      <c r="H40" s="128"/>
      <c r="I40" s="128"/>
      <c r="J40" s="128"/>
      <c r="K40" s="128"/>
      <c r="L40" s="129"/>
      <c r="M40" s="130"/>
      <c r="N40" s="127"/>
      <c r="O40" s="128"/>
      <c r="P40" s="128"/>
      <c r="Q40" s="128"/>
      <c r="R40" s="128"/>
      <c r="S40" s="128"/>
      <c r="T40" s="128"/>
      <c r="U40" s="129"/>
      <c r="V40" s="130"/>
      <c r="W40" s="127"/>
      <c r="X40" s="128"/>
      <c r="Y40" s="128"/>
      <c r="Z40" s="128"/>
      <c r="AA40" s="128"/>
      <c r="AB40" s="128"/>
      <c r="AC40" s="128"/>
      <c r="AD40" s="128"/>
      <c r="AE40" s="129"/>
      <c r="AF40" s="130"/>
      <c r="AG40" s="127"/>
      <c r="AH40" s="128"/>
      <c r="AI40" s="128"/>
      <c r="AJ40" s="128"/>
      <c r="AK40" s="128"/>
      <c r="AL40" s="128"/>
      <c r="AM40" s="128"/>
      <c r="AN40" s="129"/>
      <c r="AO40" s="130"/>
      <c r="AP40" s="131"/>
      <c r="AQ40" s="132"/>
      <c r="AR40" s="133">
        <v>7.56</v>
      </c>
      <c r="AS40" s="133"/>
      <c r="AT40" s="133"/>
      <c r="AU40" s="133"/>
      <c r="AV40" s="134"/>
      <c r="AW40" s="119">
        <f t="shared" si="0"/>
        <v>3.024</v>
      </c>
      <c r="AX40" s="121"/>
      <c r="AY40" s="45"/>
      <c r="AZ40" s="63"/>
      <c r="BA40" s="63"/>
    </row>
    <row r="41" spans="2:53" ht="18.600000000000001" thickBot="1" x14ac:dyDescent="0.4">
      <c r="B41" s="112">
        <v>34</v>
      </c>
      <c r="C41" s="1" t="s">
        <v>176</v>
      </c>
      <c r="D41" s="64" t="s">
        <v>177</v>
      </c>
      <c r="E41" s="84">
        <v>11</v>
      </c>
      <c r="F41" s="115"/>
      <c r="G41" s="76"/>
      <c r="H41" s="77"/>
      <c r="I41" s="77"/>
      <c r="J41" s="77"/>
      <c r="K41" s="77"/>
      <c r="L41" s="78"/>
      <c r="M41" s="66"/>
      <c r="N41" s="76"/>
      <c r="O41" s="77"/>
      <c r="P41" s="77"/>
      <c r="Q41" s="77"/>
      <c r="R41" s="77"/>
      <c r="S41" s="77"/>
      <c r="T41" s="77"/>
      <c r="U41" s="78"/>
      <c r="V41" s="63"/>
      <c r="W41" s="76"/>
      <c r="X41" s="77"/>
      <c r="Y41" s="77"/>
      <c r="Z41" s="77"/>
      <c r="AA41" s="77"/>
      <c r="AB41" s="77"/>
      <c r="AC41" s="77"/>
      <c r="AD41" s="77"/>
      <c r="AE41" s="78"/>
      <c r="AF41" s="63"/>
      <c r="AG41" s="76"/>
      <c r="AH41" s="77"/>
      <c r="AI41" s="77"/>
      <c r="AJ41" s="77"/>
      <c r="AK41" s="77"/>
      <c r="AL41" s="77"/>
      <c r="AM41" s="77"/>
      <c r="AN41" s="78"/>
      <c r="AO41" s="66"/>
      <c r="AP41" s="110"/>
      <c r="AQ41" s="108"/>
      <c r="AR41" s="80">
        <v>6.86</v>
      </c>
      <c r="AS41" s="80"/>
      <c r="AT41" s="80"/>
      <c r="AU41" s="80"/>
      <c r="AV41" s="98"/>
      <c r="AW41" s="119">
        <f t="shared" si="0"/>
        <v>2.7440000000000002</v>
      </c>
      <c r="AX41" s="121"/>
      <c r="AY41" s="45"/>
      <c r="AZ41" s="50"/>
      <c r="BA41" s="50"/>
    </row>
    <row r="42" spans="2:53" ht="18.600000000000001" thickBot="1" x14ac:dyDescent="0.4">
      <c r="B42" s="112">
        <v>35</v>
      </c>
      <c r="C42" s="1" t="s">
        <v>178</v>
      </c>
      <c r="D42" s="64" t="s">
        <v>179</v>
      </c>
      <c r="E42" s="84">
        <v>4</v>
      </c>
      <c r="F42" s="115"/>
      <c r="G42" s="76"/>
      <c r="H42" s="77"/>
      <c r="I42" s="77"/>
      <c r="J42" s="77"/>
      <c r="K42" s="77"/>
      <c r="L42" s="78"/>
      <c r="M42" s="66"/>
      <c r="N42" s="76"/>
      <c r="O42" s="77"/>
      <c r="P42" s="77"/>
      <c r="Q42" s="77"/>
      <c r="R42" s="77"/>
      <c r="S42" s="77"/>
      <c r="T42" s="77"/>
      <c r="U42" s="78"/>
      <c r="V42" s="63"/>
      <c r="W42" s="76"/>
      <c r="X42" s="77"/>
      <c r="Y42" s="77"/>
      <c r="Z42" s="77"/>
      <c r="AA42" s="77"/>
      <c r="AB42" s="77"/>
      <c r="AC42" s="77"/>
      <c r="AD42" s="77"/>
      <c r="AE42" s="78"/>
      <c r="AF42" s="63"/>
      <c r="AG42" s="76"/>
      <c r="AH42" s="77"/>
      <c r="AI42" s="77"/>
      <c r="AJ42" s="77"/>
      <c r="AK42" s="77"/>
      <c r="AL42" s="77"/>
      <c r="AM42" s="77"/>
      <c r="AN42" s="78"/>
      <c r="AO42" s="66"/>
      <c r="AP42" s="110"/>
      <c r="AQ42" s="108"/>
      <c r="AR42" s="80">
        <v>9.1</v>
      </c>
      <c r="AS42" s="80"/>
      <c r="AT42" s="80"/>
      <c r="AU42" s="80"/>
      <c r="AV42" s="98"/>
      <c r="AW42" s="119">
        <f t="shared" si="0"/>
        <v>3.64</v>
      </c>
      <c r="AX42" s="121"/>
      <c r="AY42" s="50"/>
      <c r="AZ42" s="50"/>
      <c r="BA42" s="50"/>
    </row>
    <row r="43" spans="2:53" ht="18.600000000000001" thickBot="1" x14ac:dyDescent="0.4">
      <c r="B43" s="112">
        <v>36</v>
      </c>
      <c r="C43" s="1" t="s">
        <v>180</v>
      </c>
      <c r="D43" s="64" t="s">
        <v>181</v>
      </c>
      <c r="E43" s="84">
        <v>11</v>
      </c>
      <c r="F43" s="115"/>
      <c r="G43" s="76"/>
      <c r="H43" s="77"/>
      <c r="I43" s="77"/>
      <c r="J43" s="77"/>
      <c r="K43" s="77"/>
      <c r="L43" s="78"/>
      <c r="M43" s="66"/>
      <c r="N43" s="76"/>
      <c r="O43" s="77"/>
      <c r="P43" s="77"/>
      <c r="Q43" s="77"/>
      <c r="R43" s="77"/>
      <c r="S43" s="77"/>
      <c r="T43" s="77"/>
      <c r="U43" s="78"/>
      <c r="V43" s="63"/>
      <c r="W43" s="76"/>
      <c r="X43" s="77"/>
      <c r="Y43" s="77"/>
      <c r="Z43" s="77"/>
      <c r="AA43" s="77"/>
      <c r="AB43" s="77"/>
      <c r="AC43" s="77"/>
      <c r="AD43" s="77"/>
      <c r="AE43" s="78"/>
      <c r="AF43" s="63"/>
      <c r="AG43" s="76"/>
      <c r="AH43" s="77"/>
      <c r="AI43" s="77"/>
      <c r="AJ43" s="77"/>
      <c r="AK43" s="77"/>
      <c r="AL43" s="77"/>
      <c r="AM43" s="77"/>
      <c r="AN43" s="78"/>
      <c r="AO43" s="66"/>
      <c r="AP43" s="110"/>
      <c r="AQ43" s="108"/>
      <c r="AR43" s="170"/>
      <c r="AS43" s="80"/>
      <c r="AT43" s="80"/>
      <c r="AU43" s="80"/>
      <c r="AV43" s="98"/>
      <c r="AW43" s="119">
        <f t="shared" si="0"/>
        <v>0</v>
      </c>
      <c r="AX43" s="121"/>
      <c r="AY43" s="45"/>
      <c r="AZ43" s="50"/>
      <c r="BA43" s="50"/>
    </row>
    <row r="44" spans="2:53" ht="18.600000000000001" thickBot="1" x14ac:dyDescent="0.4">
      <c r="B44" s="112">
        <v>37</v>
      </c>
      <c r="C44" s="1" t="s">
        <v>182</v>
      </c>
      <c r="D44" s="64" t="s">
        <v>183</v>
      </c>
      <c r="E44" s="84">
        <v>3</v>
      </c>
      <c r="F44" s="115"/>
      <c r="G44" s="76"/>
      <c r="H44" s="77"/>
      <c r="I44" s="77"/>
      <c r="J44" s="77"/>
      <c r="K44" s="77"/>
      <c r="L44" s="78"/>
      <c r="M44" s="66"/>
      <c r="N44" s="76"/>
      <c r="O44" s="77"/>
      <c r="P44" s="77"/>
      <c r="Q44" s="77"/>
      <c r="R44" s="77"/>
      <c r="S44" s="77"/>
      <c r="T44" s="77"/>
      <c r="U44" s="78"/>
      <c r="V44" s="63"/>
      <c r="W44" s="76"/>
      <c r="X44" s="77"/>
      <c r="Y44" s="77"/>
      <c r="Z44" s="77"/>
      <c r="AA44" s="77"/>
      <c r="AB44" s="77"/>
      <c r="AC44" s="77"/>
      <c r="AD44" s="77"/>
      <c r="AE44" s="78"/>
      <c r="AF44" s="63"/>
      <c r="AG44" s="76"/>
      <c r="AH44" s="77"/>
      <c r="AI44" s="77"/>
      <c r="AJ44" s="77"/>
      <c r="AK44" s="77"/>
      <c r="AL44" s="77"/>
      <c r="AM44" s="77"/>
      <c r="AN44" s="78"/>
      <c r="AO44" s="66"/>
      <c r="AP44" s="110"/>
      <c r="AQ44" s="108"/>
      <c r="AR44" s="80">
        <v>8.68</v>
      </c>
      <c r="AS44" s="80"/>
      <c r="AT44" s="80"/>
      <c r="AU44" s="80"/>
      <c r="AV44" s="98"/>
      <c r="AW44" s="119">
        <f t="shared" si="0"/>
        <v>3.472</v>
      </c>
      <c r="AX44" s="121"/>
      <c r="AY44" s="45"/>
      <c r="AZ44" s="50"/>
      <c r="BA44" s="50"/>
    </row>
    <row r="45" spans="2:53" ht="18.600000000000001" thickBot="1" x14ac:dyDescent="0.4">
      <c r="B45" s="112">
        <v>38</v>
      </c>
      <c r="C45" s="1" t="s">
        <v>184</v>
      </c>
      <c r="D45" s="64" t="s">
        <v>185</v>
      </c>
      <c r="E45" s="84">
        <v>3</v>
      </c>
      <c r="F45" s="115"/>
      <c r="G45" s="76"/>
      <c r="H45" s="77"/>
      <c r="I45" s="77"/>
      <c r="J45" s="77"/>
      <c r="K45" s="77"/>
      <c r="L45" s="78"/>
      <c r="M45" s="66"/>
      <c r="N45" s="76"/>
      <c r="O45" s="77"/>
      <c r="P45" s="77"/>
      <c r="Q45" s="77"/>
      <c r="R45" s="77"/>
      <c r="S45" s="77"/>
      <c r="T45" s="77"/>
      <c r="U45" s="78"/>
      <c r="V45" s="63"/>
      <c r="W45" s="76"/>
      <c r="X45" s="77"/>
      <c r="Y45" s="77"/>
      <c r="Z45" s="77"/>
      <c r="AA45" s="77"/>
      <c r="AB45" s="77"/>
      <c r="AC45" s="77"/>
      <c r="AD45" s="77"/>
      <c r="AE45" s="78"/>
      <c r="AF45" s="63"/>
      <c r="AG45" s="76"/>
      <c r="AH45" s="77"/>
      <c r="AI45" s="77"/>
      <c r="AJ45" s="77"/>
      <c r="AK45" s="77"/>
      <c r="AL45" s="77"/>
      <c r="AM45" s="77"/>
      <c r="AN45" s="78"/>
      <c r="AO45" s="66"/>
      <c r="AP45" s="110"/>
      <c r="AQ45" s="108"/>
      <c r="AR45" s="80">
        <v>9.4700000000000006</v>
      </c>
      <c r="AS45" s="80"/>
      <c r="AT45" s="80"/>
      <c r="AU45" s="80"/>
      <c r="AV45" s="98"/>
      <c r="AW45" s="119">
        <f t="shared" si="0"/>
        <v>3.7880000000000003</v>
      </c>
      <c r="AX45" s="121"/>
      <c r="AY45" s="45"/>
      <c r="AZ45" s="50"/>
      <c r="BA45" s="50"/>
    </row>
    <row r="46" spans="2:53" ht="18.600000000000001" thickBot="1" x14ac:dyDescent="0.4">
      <c r="B46" s="112">
        <v>39</v>
      </c>
      <c r="C46" s="1" t="s">
        <v>186</v>
      </c>
      <c r="D46" s="64" t="s">
        <v>187</v>
      </c>
      <c r="E46" s="84">
        <v>11</v>
      </c>
      <c r="F46" s="115"/>
      <c r="G46" s="76"/>
      <c r="H46" s="77"/>
      <c r="I46" s="77"/>
      <c r="J46" s="77"/>
      <c r="K46" s="77"/>
      <c r="L46" s="78"/>
      <c r="M46" s="66"/>
      <c r="N46" s="76"/>
      <c r="O46" s="77"/>
      <c r="P46" s="77"/>
      <c r="Q46" s="77"/>
      <c r="R46" s="77"/>
      <c r="S46" s="77"/>
      <c r="T46" s="77"/>
      <c r="U46" s="78"/>
      <c r="V46" s="63"/>
      <c r="W46" s="76"/>
      <c r="X46" s="77"/>
      <c r="Y46" s="77"/>
      <c r="Z46" s="77"/>
      <c r="AA46" s="77"/>
      <c r="AB46" s="77"/>
      <c r="AC46" s="77"/>
      <c r="AD46" s="77"/>
      <c r="AE46" s="78"/>
      <c r="AF46" s="63"/>
      <c r="AG46" s="76"/>
      <c r="AH46" s="77"/>
      <c r="AI46" s="77"/>
      <c r="AJ46" s="77"/>
      <c r="AK46" s="77"/>
      <c r="AL46" s="77"/>
      <c r="AM46" s="77"/>
      <c r="AN46" s="78"/>
      <c r="AO46" s="66"/>
      <c r="AP46" s="110"/>
      <c r="AQ46" s="108"/>
      <c r="AR46" s="80">
        <v>9.6300000000000008</v>
      </c>
      <c r="AS46" s="80"/>
      <c r="AT46" s="80"/>
      <c r="AU46" s="80"/>
      <c r="AV46" s="98"/>
      <c r="AW46" s="119">
        <f t="shared" si="0"/>
        <v>3.8520000000000003</v>
      </c>
      <c r="AX46" s="121"/>
      <c r="AY46" s="45"/>
      <c r="AZ46" s="50"/>
      <c r="BA46" s="50"/>
    </row>
    <row r="47" spans="2:53" ht="18.600000000000001" thickBot="1" x14ac:dyDescent="0.4">
      <c r="B47" s="112">
        <v>40</v>
      </c>
      <c r="C47" s="1" t="s">
        <v>188</v>
      </c>
      <c r="D47" s="64" t="s">
        <v>189</v>
      </c>
      <c r="E47" s="84">
        <v>1</v>
      </c>
      <c r="F47" s="115"/>
      <c r="G47" s="76"/>
      <c r="H47" s="77"/>
      <c r="I47" s="77"/>
      <c r="J47" s="77"/>
      <c r="K47" s="77"/>
      <c r="L47" s="78"/>
      <c r="M47" s="66"/>
      <c r="N47" s="76"/>
      <c r="O47" s="77"/>
      <c r="P47" s="77"/>
      <c r="Q47" s="77"/>
      <c r="R47" s="77"/>
      <c r="S47" s="77"/>
      <c r="T47" s="77"/>
      <c r="U47" s="78"/>
      <c r="V47" s="63"/>
      <c r="W47" s="76"/>
      <c r="X47" s="77"/>
      <c r="Y47" s="77"/>
      <c r="Z47" s="77"/>
      <c r="AA47" s="77"/>
      <c r="AB47" s="77"/>
      <c r="AC47" s="77"/>
      <c r="AD47" s="77"/>
      <c r="AE47" s="78"/>
      <c r="AF47" s="63"/>
      <c r="AG47" s="76"/>
      <c r="AH47" s="77"/>
      <c r="AI47" s="77"/>
      <c r="AJ47" s="77"/>
      <c r="AK47" s="77"/>
      <c r="AL47" s="77"/>
      <c r="AM47" s="77"/>
      <c r="AN47" s="78"/>
      <c r="AO47" s="66"/>
      <c r="AP47" s="110"/>
      <c r="AQ47" s="108"/>
      <c r="AR47" s="80">
        <v>8.48</v>
      </c>
      <c r="AS47" s="80"/>
      <c r="AT47" s="80"/>
      <c r="AU47" s="80"/>
      <c r="AV47" s="98"/>
      <c r="AW47" s="119">
        <f t="shared" si="0"/>
        <v>3.3920000000000003</v>
      </c>
      <c r="AX47" s="121"/>
      <c r="AY47" s="50"/>
      <c r="AZ47" s="50"/>
      <c r="BA47" s="50"/>
    </row>
    <row r="48" spans="2:53" ht="18.600000000000001" thickBot="1" x14ac:dyDescent="0.4">
      <c r="B48" s="112">
        <v>41</v>
      </c>
      <c r="C48" s="1" t="s">
        <v>190</v>
      </c>
      <c r="D48" s="64" t="s">
        <v>191</v>
      </c>
      <c r="E48" s="84">
        <v>1</v>
      </c>
      <c r="F48" s="115"/>
      <c r="G48" s="76"/>
      <c r="H48" s="77"/>
      <c r="I48" s="77"/>
      <c r="J48" s="77"/>
      <c r="K48" s="77"/>
      <c r="L48" s="78"/>
      <c r="M48" s="66"/>
      <c r="N48" s="76"/>
      <c r="O48" s="77"/>
      <c r="P48" s="77"/>
      <c r="Q48" s="77"/>
      <c r="R48" s="77"/>
      <c r="S48" s="77"/>
      <c r="T48" s="77"/>
      <c r="U48" s="78"/>
      <c r="V48" s="63"/>
      <c r="W48" s="76"/>
      <c r="X48" s="77"/>
      <c r="Y48" s="77"/>
      <c r="Z48" s="77"/>
      <c r="AA48" s="77"/>
      <c r="AB48" s="77"/>
      <c r="AC48" s="77"/>
      <c r="AD48" s="77"/>
      <c r="AE48" s="78"/>
      <c r="AF48" s="63"/>
      <c r="AG48" s="76"/>
      <c r="AH48" s="77"/>
      <c r="AI48" s="77"/>
      <c r="AJ48" s="77"/>
      <c r="AK48" s="77"/>
      <c r="AL48" s="77"/>
      <c r="AM48" s="77"/>
      <c r="AN48" s="78"/>
      <c r="AO48" s="66"/>
      <c r="AP48" s="110"/>
      <c r="AQ48" s="108"/>
      <c r="AR48" s="80">
        <v>8.0399999999999991</v>
      </c>
      <c r="AS48" s="80"/>
      <c r="AT48" s="80"/>
      <c r="AU48" s="80"/>
      <c r="AV48" s="98"/>
      <c r="AW48" s="119">
        <f t="shared" si="0"/>
        <v>3.2159999999999997</v>
      </c>
      <c r="AX48" s="121"/>
      <c r="AY48" s="50"/>
      <c r="AZ48" s="50"/>
      <c r="BA48" s="50"/>
    </row>
    <row r="49" spans="2:53" ht="18.600000000000001" thickBot="1" x14ac:dyDescent="0.4">
      <c r="B49" s="144">
        <v>42</v>
      </c>
      <c r="C49" s="145" t="s">
        <v>192</v>
      </c>
      <c r="D49" s="147" t="s">
        <v>193</v>
      </c>
      <c r="E49" s="84">
        <v>3</v>
      </c>
      <c r="F49" s="115"/>
      <c r="G49" s="76"/>
      <c r="H49" s="77"/>
      <c r="I49" s="77"/>
      <c r="J49" s="77"/>
      <c r="K49" s="77"/>
      <c r="L49" s="78"/>
      <c r="M49" s="66"/>
      <c r="N49" s="76"/>
      <c r="O49" s="77"/>
      <c r="P49" s="77"/>
      <c r="Q49" s="77"/>
      <c r="R49" s="77"/>
      <c r="S49" s="77"/>
      <c r="T49" s="77"/>
      <c r="U49" s="78"/>
      <c r="V49" s="63"/>
      <c r="W49" s="76"/>
      <c r="X49" s="77"/>
      <c r="Y49" s="77"/>
      <c r="Z49" s="77"/>
      <c r="AA49" s="77"/>
      <c r="AB49" s="77"/>
      <c r="AC49" s="77"/>
      <c r="AD49" s="77"/>
      <c r="AE49" s="78"/>
      <c r="AF49" s="63"/>
      <c r="AG49" s="76"/>
      <c r="AH49" s="77"/>
      <c r="AI49" s="77"/>
      <c r="AJ49" s="77"/>
      <c r="AK49" s="77"/>
      <c r="AL49" s="77"/>
      <c r="AM49" s="77"/>
      <c r="AN49" s="78"/>
      <c r="AO49" s="66"/>
      <c r="AP49" s="110"/>
      <c r="AQ49" s="108"/>
      <c r="AR49" s="80">
        <v>8.89</v>
      </c>
      <c r="AS49" s="80"/>
      <c r="AT49" s="80"/>
      <c r="AU49" s="80"/>
      <c r="AV49" s="98"/>
      <c r="AW49" s="119">
        <f t="shared" si="0"/>
        <v>3.5560000000000005</v>
      </c>
      <c r="AX49" s="121"/>
      <c r="AY49" s="50"/>
      <c r="AZ49" s="50"/>
      <c r="BA49" s="50"/>
    </row>
    <row r="50" spans="2:53" ht="18.600000000000001" thickBot="1" x14ac:dyDescent="0.4">
      <c r="B50" s="112" t="s">
        <v>40</v>
      </c>
      <c r="C50" s="146" t="s">
        <v>194</v>
      </c>
      <c r="D50" s="117"/>
      <c r="E50" s="84"/>
      <c r="F50" s="115"/>
      <c r="G50" s="76"/>
      <c r="H50" s="77"/>
      <c r="I50" s="77"/>
      <c r="J50" s="77"/>
      <c r="K50" s="77"/>
      <c r="L50" s="78"/>
      <c r="M50" s="66"/>
      <c r="N50" s="76"/>
      <c r="O50" s="77"/>
      <c r="P50" s="77"/>
      <c r="Q50" s="77"/>
      <c r="R50" s="77"/>
      <c r="S50" s="77"/>
      <c r="T50" s="77"/>
      <c r="U50" s="78"/>
      <c r="V50" s="63"/>
      <c r="W50" s="76"/>
      <c r="X50" s="77"/>
      <c r="Y50" s="77"/>
      <c r="Z50" s="77"/>
      <c r="AA50" s="77"/>
      <c r="AB50" s="77"/>
      <c r="AC50" s="77"/>
      <c r="AD50" s="77"/>
      <c r="AE50" s="78"/>
      <c r="AF50" s="63"/>
      <c r="AG50" s="76"/>
      <c r="AH50" s="77"/>
      <c r="AI50" s="77"/>
      <c r="AJ50" s="77"/>
      <c r="AK50" s="77"/>
      <c r="AL50" s="77"/>
      <c r="AM50" s="77"/>
      <c r="AN50" s="78"/>
      <c r="AO50" s="66"/>
      <c r="AP50" s="110"/>
      <c r="AQ50" s="108"/>
      <c r="AR50" s="80"/>
      <c r="AS50" s="80"/>
      <c r="AT50" s="80"/>
      <c r="AU50" s="80"/>
      <c r="AV50" s="98"/>
      <c r="AW50" s="119">
        <f t="shared" si="0"/>
        <v>0</v>
      </c>
      <c r="AX50" s="121"/>
      <c r="AY50" s="50"/>
      <c r="AZ50" s="50"/>
      <c r="BA50" s="50"/>
    </row>
    <row r="51" spans="2:53" ht="18.600000000000001" thickBot="1" x14ac:dyDescent="0.4">
      <c r="B51" s="112">
        <v>43</v>
      </c>
      <c r="C51" s="1" t="s">
        <v>195</v>
      </c>
      <c r="D51" s="117"/>
      <c r="E51" s="84">
        <v>2</v>
      </c>
      <c r="F51" s="115"/>
      <c r="G51" s="81"/>
      <c r="H51" s="82"/>
      <c r="I51" s="82"/>
      <c r="J51" s="82"/>
      <c r="K51" s="82"/>
      <c r="L51" s="83"/>
      <c r="M51" s="66"/>
      <c r="N51" s="76"/>
      <c r="O51" s="77"/>
      <c r="P51" s="77"/>
      <c r="Q51" s="77"/>
      <c r="R51" s="77"/>
      <c r="S51" s="77"/>
      <c r="T51" s="77"/>
      <c r="U51" s="78"/>
      <c r="V51" s="63"/>
      <c r="W51" s="76"/>
      <c r="X51" s="77"/>
      <c r="Y51" s="77"/>
      <c r="Z51" s="77"/>
      <c r="AA51" s="77"/>
      <c r="AB51" s="77"/>
      <c r="AC51" s="77"/>
      <c r="AD51" s="77"/>
      <c r="AE51" s="78"/>
      <c r="AF51" s="63"/>
      <c r="AG51" s="76"/>
      <c r="AH51" s="77"/>
      <c r="AI51" s="77"/>
      <c r="AJ51" s="77"/>
      <c r="AK51" s="77"/>
      <c r="AL51" s="77"/>
      <c r="AM51" s="77"/>
      <c r="AN51" s="78"/>
      <c r="AO51" s="66"/>
      <c r="AP51" s="111"/>
      <c r="AQ51" s="109"/>
      <c r="AR51" s="97">
        <v>8.82</v>
      </c>
      <c r="AS51" s="97"/>
      <c r="AT51" s="97"/>
      <c r="AU51" s="97"/>
      <c r="AV51" s="98"/>
      <c r="AW51" s="119">
        <f t="shared" si="0"/>
        <v>3.5280000000000005</v>
      </c>
      <c r="AX51" s="122"/>
      <c r="AY51" s="50"/>
      <c r="AZ51" s="50"/>
      <c r="BA51" s="50"/>
    </row>
    <row r="52" spans="2:53" ht="18" x14ac:dyDescent="0.35">
      <c r="B52" s="118"/>
      <c r="C52" s="115"/>
      <c r="D52" s="115"/>
      <c r="E52" s="44"/>
      <c r="F52" s="115"/>
      <c r="G52" s="44"/>
      <c r="H52" s="44"/>
      <c r="I52" s="44"/>
      <c r="J52" s="44"/>
      <c r="K52" s="44"/>
      <c r="L52" s="44"/>
      <c r="M52" s="63"/>
      <c r="N52" s="63"/>
      <c r="O52" s="63"/>
      <c r="P52" s="44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123"/>
      <c r="AX52" s="123"/>
      <c r="AY52" s="50"/>
      <c r="AZ52" s="50"/>
      <c r="BA52" s="50"/>
    </row>
    <row r="53" spans="2:53" ht="16.8" x14ac:dyDescent="0.3">
      <c r="C53" s="2"/>
      <c r="E53" s="49"/>
      <c r="F53"/>
      <c r="G53" s="49"/>
      <c r="H53" s="49"/>
      <c r="I53" s="49"/>
      <c r="J53" s="49"/>
      <c r="K53" s="49"/>
      <c r="L53" s="49"/>
      <c r="M53" s="50"/>
      <c r="N53" s="50"/>
      <c r="O53" s="50"/>
      <c r="P53" s="49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</row>
    <row r="54" spans="2:53" ht="16.8" x14ac:dyDescent="0.3">
      <c r="C54" s="2"/>
      <c r="E54" s="49"/>
      <c r="F54"/>
      <c r="G54" s="49"/>
      <c r="H54" s="49"/>
      <c r="I54" s="49"/>
      <c r="J54" s="49"/>
      <c r="K54" s="49"/>
      <c r="L54" s="49"/>
      <c r="M54" s="50"/>
      <c r="N54" s="50"/>
      <c r="O54" s="50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</row>
    <row r="55" spans="2:53" ht="16.8" x14ac:dyDescent="0.3">
      <c r="E55" s="49"/>
      <c r="F55" s="49"/>
      <c r="G55" s="49"/>
      <c r="H55" s="49"/>
      <c r="I55" s="49"/>
      <c r="J55" s="49"/>
      <c r="K55" s="49"/>
      <c r="L55" s="49"/>
      <c r="M55" s="50"/>
      <c r="N55" s="50"/>
      <c r="O55" s="50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</row>
    <row r="56" spans="2:53" ht="16.8" x14ac:dyDescent="0.3">
      <c r="E56" s="49"/>
      <c r="F56" s="49"/>
      <c r="G56" s="49"/>
      <c r="H56" s="49"/>
      <c r="I56" s="49"/>
      <c r="J56" s="49"/>
      <c r="K56" s="49"/>
      <c r="L56" s="49"/>
      <c r="M56" s="50"/>
      <c r="N56" s="50"/>
      <c r="O56" s="50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</row>
    <row r="57" spans="2:53" ht="16.8" x14ac:dyDescent="0.3">
      <c r="E57" s="49"/>
      <c r="F57" s="49"/>
      <c r="G57" s="49"/>
      <c r="H57" s="49"/>
      <c r="I57" s="49"/>
      <c r="J57" s="49"/>
      <c r="K57" s="49"/>
      <c r="L57" s="49"/>
      <c r="M57" s="50"/>
      <c r="N57" s="50"/>
      <c r="O57" s="50"/>
      <c r="P57" s="49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</row>
    <row r="58" spans="2:53" ht="16.8" x14ac:dyDescent="0.3"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50"/>
      <c r="P58" s="49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</row>
    <row r="59" spans="2:53" ht="16.8" x14ac:dyDescent="0.3">
      <c r="E59" s="49"/>
      <c r="F59" s="49"/>
      <c r="G59" s="49"/>
      <c r="H59" s="49"/>
      <c r="I59" s="49"/>
      <c r="J59" s="49"/>
      <c r="K59" s="49"/>
      <c r="L59" s="49"/>
      <c r="M59" s="50"/>
      <c r="N59" s="50"/>
      <c r="O59" s="50"/>
      <c r="P59" s="49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</row>
    <row r="60" spans="2:53" ht="16.8" x14ac:dyDescent="0.3">
      <c r="E60" s="49"/>
      <c r="F60" s="49"/>
      <c r="G60" s="49"/>
      <c r="H60" s="49"/>
      <c r="I60" s="49"/>
      <c r="J60" s="49"/>
      <c r="K60" s="49"/>
      <c r="L60" s="49"/>
      <c r="M60" s="50"/>
      <c r="N60" s="50"/>
      <c r="O60" s="50"/>
      <c r="P60" s="49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</row>
    <row r="61" spans="2:53" ht="16.8" x14ac:dyDescent="0.3">
      <c r="E61" s="49"/>
      <c r="F61" s="49"/>
      <c r="G61" s="49"/>
      <c r="H61" s="49"/>
      <c r="I61" s="49"/>
      <c r="J61" s="49"/>
      <c r="K61" s="49"/>
      <c r="L61" s="49"/>
      <c r="M61" s="50"/>
      <c r="N61" s="50"/>
      <c r="O61" s="50"/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</row>
    <row r="62" spans="2:53" ht="16.8" x14ac:dyDescent="0.3">
      <c r="E62" s="49"/>
      <c r="F62" s="49"/>
      <c r="G62" s="49"/>
      <c r="H62" s="49"/>
      <c r="I62" s="49"/>
      <c r="J62" s="49"/>
      <c r="K62" s="49"/>
      <c r="L62" s="49"/>
      <c r="M62" s="50"/>
      <c r="N62" s="50"/>
      <c r="O62" s="50"/>
      <c r="P62" s="49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</row>
    <row r="63" spans="2:53" ht="16.8" x14ac:dyDescent="0.3">
      <c r="E63" s="49"/>
      <c r="F63" s="49"/>
      <c r="G63" s="49"/>
      <c r="H63" s="49"/>
      <c r="I63" s="49"/>
      <c r="J63" s="49"/>
      <c r="K63" s="49"/>
      <c r="L63" s="49"/>
      <c r="M63" s="50"/>
      <c r="N63" s="50"/>
      <c r="O63" s="50"/>
      <c r="P63" s="49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</row>
    <row r="64" spans="2:53" ht="16.8" x14ac:dyDescent="0.3">
      <c r="E64" s="49"/>
      <c r="F64" s="49"/>
      <c r="G64" s="49"/>
      <c r="H64" s="49"/>
      <c r="I64" s="49"/>
      <c r="J64" s="49"/>
      <c r="K64" s="49"/>
      <c r="L64" s="49"/>
      <c r="M64" s="50"/>
      <c r="N64" s="50"/>
      <c r="O64" s="50"/>
      <c r="P64" s="49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</row>
    <row r="65" spans="5:53" ht="16.8" x14ac:dyDescent="0.3">
      <c r="E65" s="49"/>
      <c r="F65" s="49"/>
      <c r="G65" s="49"/>
      <c r="H65" s="49"/>
      <c r="I65" s="49"/>
      <c r="J65" s="49"/>
      <c r="K65" s="49"/>
      <c r="L65" s="49"/>
      <c r="M65" s="50"/>
      <c r="N65" s="50"/>
      <c r="O65" s="50"/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</row>
    <row r="66" spans="5:53" ht="16.8" x14ac:dyDescent="0.3">
      <c r="E66" s="49"/>
      <c r="F66" s="49"/>
      <c r="G66" s="49"/>
      <c r="H66" s="49"/>
      <c r="I66" s="49"/>
      <c r="J66" s="49"/>
      <c r="K66" s="49"/>
      <c r="L66" s="49"/>
      <c r="M66" s="50"/>
      <c r="N66" s="50"/>
      <c r="O66" s="50"/>
      <c r="P66" s="4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</row>
    <row r="67" spans="5:53" ht="16.8" x14ac:dyDescent="0.3">
      <c r="E67" s="49"/>
      <c r="F67" s="49"/>
      <c r="G67" s="49"/>
      <c r="H67" s="49"/>
      <c r="I67" s="49"/>
      <c r="J67" s="49"/>
      <c r="K67" s="49"/>
      <c r="L67" s="49"/>
      <c r="M67" s="50"/>
      <c r="N67" s="50"/>
      <c r="O67" s="50"/>
      <c r="P67" s="49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</row>
    <row r="68" spans="5:53" ht="16.8" x14ac:dyDescent="0.3">
      <c r="E68" s="49"/>
      <c r="F68" s="49"/>
      <c r="G68" s="49"/>
      <c r="H68" s="49"/>
      <c r="I68" s="49"/>
      <c r="J68" s="49"/>
      <c r="K68" s="49"/>
      <c r="L68" s="49"/>
      <c r="M68" s="50"/>
      <c r="N68" s="50"/>
      <c r="O68" s="50"/>
      <c r="P68" s="49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</row>
    <row r="69" spans="5:53" ht="16.8" x14ac:dyDescent="0.3">
      <c r="E69" s="49"/>
      <c r="F69" s="49"/>
      <c r="G69" s="49"/>
      <c r="H69" s="49"/>
      <c r="I69" s="49"/>
      <c r="J69" s="49"/>
      <c r="K69" s="49"/>
      <c r="L69" s="49"/>
      <c r="M69" s="50"/>
      <c r="N69" s="50"/>
      <c r="O69" s="50"/>
      <c r="P69" s="4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</row>
    <row r="70" spans="5:53" ht="16.8" x14ac:dyDescent="0.3">
      <c r="E70" s="49"/>
      <c r="F70" s="49"/>
      <c r="G70" s="49"/>
      <c r="H70" s="49"/>
      <c r="I70" s="49"/>
      <c r="J70" s="49"/>
      <c r="K70" s="49"/>
      <c r="L70" s="49"/>
      <c r="M70" s="50"/>
      <c r="N70" s="50"/>
      <c r="O70" s="50"/>
      <c r="P70" s="49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</row>
    <row r="71" spans="5:53" ht="16.8" x14ac:dyDescent="0.3">
      <c r="E71" s="49"/>
      <c r="F71" s="49"/>
      <c r="G71" s="49"/>
      <c r="H71" s="49"/>
      <c r="I71" s="49"/>
      <c r="J71" s="49"/>
      <c r="K71" s="49"/>
      <c r="L71" s="49"/>
      <c r="M71" s="50"/>
      <c r="N71" s="50"/>
      <c r="O71" s="50"/>
      <c r="P71" s="49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</row>
    <row r="72" spans="5:53" ht="16.8" x14ac:dyDescent="0.3">
      <c r="E72" s="49"/>
      <c r="F72" s="49"/>
      <c r="G72" s="49"/>
      <c r="H72" s="49"/>
      <c r="I72" s="49"/>
      <c r="J72" s="49"/>
      <c r="K72" s="49"/>
      <c r="L72" s="49"/>
      <c r="M72" s="50"/>
      <c r="N72" s="50"/>
      <c r="O72" s="50"/>
      <c r="P72" s="49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</row>
    <row r="73" spans="5:53" ht="16.8" x14ac:dyDescent="0.3">
      <c r="E73" s="49"/>
      <c r="F73" s="49"/>
      <c r="G73" s="49"/>
      <c r="H73" s="49"/>
      <c r="I73" s="49"/>
      <c r="J73" s="49"/>
      <c r="K73" s="49"/>
      <c r="L73" s="49"/>
      <c r="M73" s="50"/>
      <c r="N73" s="50"/>
      <c r="O73" s="50"/>
      <c r="P73" s="49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</row>
    <row r="74" spans="5:53" ht="16.8" x14ac:dyDescent="0.3">
      <c r="E74" s="49"/>
      <c r="F74" s="49"/>
      <c r="G74" s="49"/>
      <c r="H74" s="49"/>
      <c r="I74" s="49"/>
      <c r="J74" s="49"/>
      <c r="K74" s="49"/>
      <c r="L74" s="49"/>
      <c r="M74" s="50"/>
      <c r="N74" s="50"/>
      <c r="O74" s="50"/>
      <c r="P74" s="49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</row>
    <row r="75" spans="5:53" x14ac:dyDescent="0.3">
      <c r="AY75" s="13"/>
    </row>
    <row r="76" spans="5:53" x14ac:dyDescent="0.3">
      <c r="AY76" s="13"/>
    </row>
    <row r="77" spans="5:53" x14ac:dyDescent="0.3">
      <c r="AY77" s="13"/>
    </row>
    <row r="78" spans="5:53" x14ac:dyDescent="0.3">
      <c r="AY78" s="13"/>
    </row>
    <row r="79" spans="5:53" x14ac:dyDescent="0.3">
      <c r="AY79" s="13"/>
    </row>
    <row r="80" spans="5:53" x14ac:dyDescent="0.3">
      <c r="AY80" s="13"/>
    </row>
    <row r="81" spans="51:51" x14ac:dyDescent="0.3">
      <c r="AY81" s="13"/>
    </row>
    <row r="82" spans="51:51" x14ac:dyDescent="0.3">
      <c r="AY82" s="13"/>
    </row>
    <row r="83" spans="51:51" x14ac:dyDescent="0.3">
      <c r="AY83" s="13"/>
    </row>
    <row r="84" spans="51:51" x14ac:dyDescent="0.3">
      <c r="AY84" s="13"/>
    </row>
    <row r="85" spans="51:51" x14ac:dyDescent="0.3">
      <c r="AY85" s="13"/>
    </row>
    <row r="86" spans="51:51" x14ac:dyDescent="0.3">
      <c r="AY86" s="13"/>
    </row>
    <row r="87" spans="51:51" x14ac:dyDescent="0.3">
      <c r="AY87" s="13"/>
    </row>
    <row r="88" spans="51:51" x14ac:dyDescent="0.3">
      <c r="AY88" s="13"/>
    </row>
    <row r="89" spans="51:51" x14ac:dyDescent="0.3">
      <c r="AY89" s="13"/>
    </row>
    <row r="90" spans="51:51" x14ac:dyDescent="0.3">
      <c r="AY90" s="13"/>
    </row>
    <row r="91" spans="51:51" x14ac:dyDescent="0.3">
      <c r="AY91" s="13"/>
    </row>
    <row r="92" spans="51:51" x14ac:dyDescent="0.3">
      <c r="AY92" s="13"/>
    </row>
    <row r="93" spans="51:51" x14ac:dyDescent="0.3">
      <c r="AY93" s="13"/>
    </row>
    <row r="94" spans="51:51" x14ac:dyDescent="0.3">
      <c r="AY94" s="13"/>
    </row>
    <row r="95" spans="51:51" x14ac:dyDescent="0.3">
      <c r="AY95" s="13"/>
    </row>
    <row r="96" spans="51:51" x14ac:dyDescent="0.3">
      <c r="AY96" s="13"/>
    </row>
    <row r="97" spans="51:51" x14ac:dyDescent="0.3">
      <c r="AY97" s="13"/>
    </row>
    <row r="98" spans="51:51" x14ac:dyDescent="0.3">
      <c r="AY98" s="13"/>
    </row>
    <row r="99" spans="51:51" x14ac:dyDescent="0.3">
      <c r="AY99" s="13"/>
    </row>
    <row r="100" spans="51:51" x14ac:dyDescent="0.3">
      <c r="AY100" s="13"/>
    </row>
    <row r="101" spans="51:51" x14ac:dyDescent="0.3">
      <c r="AY101" s="13"/>
    </row>
    <row r="102" spans="51:51" x14ac:dyDescent="0.3">
      <c r="AY102" s="13"/>
    </row>
    <row r="103" spans="51:51" x14ac:dyDescent="0.3">
      <c r="AY103" s="13"/>
    </row>
    <row r="104" spans="51:51" x14ac:dyDescent="0.3">
      <c r="AY104" s="13"/>
    </row>
    <row r="105" spans="51:51" x14ac:dyDescent="0.3">
      <c r="AY105" s="13"/>
    </row>
    <row r="106" spans="51:51" x14ac:dyDescent="0.3">
      <c r="AY106" s="13"/>
    </row>
    <row r="107" spans="51:51" x14ac:dyDescent="0.3">
      <c r="AY107" s="13"/>
    </row>
    <row r="108" spans="51:51" x14ac:dyDescent="0.3">
      <c r="AY108" s="13"/>
    </row>
    <row r="109" spans="51:51" x14ac:dyDescent="0.3">
      <c r="AY109" s="13"/>
    </row>
    <row r="110" spans="51:51" x14ac:dyDescent="0.3">
      <c r="AY110" s="13"/>
    </row>
    <row r="111" spans="51:51" x14ac:dyDescent="0.3">
      <c r="AY111" s="13"/>
    </row>
    <row r="112" spans="51:51" x14ac:dyDescent="0.3">
      <c r="AY112" s="13"/>
    </row>
    <row r="113" spans="51:51" x14ac:dyDescent="0.3">
      <c r="AY113" s="13"/>
    </row>
    <row r="114" spans="51:51" x14ac:dyDescent="0.3">
      <c r="AY114" s="13"/>
    </row>
    <row r="115" spans="51:51" x14ac:dyDescent="0.3">
      <c r="AY115" s="13"/>
    </row>
    <row r="116" spans="51:51" x14ac:dyDescent="0.3">
      <c r="AY116" s="13"/>
    </row>
    <row r="117" spans="51:51" x14ac:dyDescent="0.3">
      <c r="AY117" s="13"/>
    </row>
    <row r="118" spans="51:51" x14ac:dyDescent="0.3">
      <c r="AY118" s="13"/>
    </row>
    <row r="119" spans="51:51" x14ac:dyDescent="0.3">
      <c r="AY119" s="13"/>
    </row>
    <row r="120" spans="51:51" x14ac:dyDescent="0.3">
      <c r="AY120" s="13"/>
    </row>
    <row r="121" spans="51:51" x14ac:dyDescent="0.3">
      <c r="AY121" s="13"/>
    </row>
    <row r="122" spans="51:51" x14ac:dyDescent="0.3">
      <c r="AY122" s="13"/>
    </row>
    <row r="123" spans="51:51" x14ac:dyDescent="0.3">
      <c r="AY123" s="13"/>
    </row>
    <row r="124" spans="51:51" x14ac:dyDescent="0.3">
      <c r="AY124" s="13"/>
    </row>
    <row r="125" spans="51:51" x14ac:dyDescent="0.3">
      <c r="AY125" s="13"/>
    </row>
    <row r="126" spans="51:51" x14ac:dyDescent="0.3">
      <c r="AY126" s="13"/>
    </row>
    <row r="127" spans="51:51" x14ac:dyDescent="0.3">
      <c r="AY127" s="13"/>
    </row>
    <row r="128" spans="51:51" x14ac:dyDescent="0.3">
      <c r="AY128" s="13"/>
    </row>
    <row r="129" spans="51:51" x14ac:dyDescent="0.3">
      <c r="AY129" s="13"/>
    </row>
    <row r="130" spans="51:51" x14ac:dyDescent="0.3">
      <c r="AY130" s="13"/>
    </row>
    <row r="131" spans="51:51" x14ac:dyDescent="0.3">
      <c r="AY131" s="13"/>
    </row>
    <row r="132" spans="51:51" x14ac:dyDescent="0.3">
      <c r="AY132" s="13"/>
    </row>
    <row r="133" spans="51:51" x14ac:dyDescent="0.3">
      <c r="AY133" s="13"/>
    </row>
    <row r="134" spans="51:51" x14ac:dyDescent="0.3">
      <c r="AY134" s="13"/>
    </row>
    <row r="135" spans="51:51" x14ac:dyDescent="0.3">
      <c r="AY135" s="13"/>
    </row>
    <row r="136" spans="51:51" x14ac:dyDescent="0.3">
      <c r="AY136" s="13"/>
    </row>
    <row r="137" spans="51:51" x14ac:dyDescent="0.3">
      <c r="AY137" s="13"/>
    </row>
    <row r="138" spans="51:51" x14ac:dyDescent="0.3">
      <c r="AY138" s="13"/>
    </row>
    <row r="139" spans="51:51" x14ac:dyDescent="0.3">
      <c r="AY139" s="13"/>
    </row>
    <row r="140" spans="51:51" x14ac:dyDescent="0.3">
      <c r="AY140" s="13"/>
    </row>
    <row r="141" spans="51:51" x14ac:dyDescent="0.3">
      <c r="AY141" s="13"/>
    </row>
    <row r="142" spans="51:51" x14ac:dyDescent="0.3">
      <c r="AY142" s="13"/>
    </row>
    <row r="143" spans="51:51" x14ac:dyDescent="0.3">
      <c r="AY143" s="13"/>
    </row>
    <row r="144" spans="51:51" x14ac:dyDescent="0.3">
      <c r="AY144" s="13"/>
    </row>
    <row r="145" spans="51:51" x14ac:dyDescent="0.3">
      <c r="AY145" s="13"/>
    </row>
    <row r="146" spans="51:51" x14ac:dyDescent="0.3">
      <c r="AY146" s="13"/>
    </row>
    <row r="147" spans="51:51" x14ac:dyDescent="0.3">
      <c r="AY147" s="13"/>
    </row>
    <row r="148" spans="51:51" x14ac:dyDescent="0.3">
      <c r="AY148" s="13"/>
    </row>
    <row r="149" spans="51:51" x14ac:dyDescent="0.3">
      <c r="AY149" s="13"/>
    </row>
    <row r="150" spans="51:51" x14ac:dyDescent="0.3">
      <c r="AY150" s="13"/>
    </row>
    <row r="151" spans="51:51" x14ac:dyDescent="0.3">
      <c r="AY151" s="13"/>
    </row>
    <row r="152" spans="51:51" x14ac:dyDescent="0.3">
      <c r="AY152" s="13"/>
    </row>
    <row r="153" spans="51:51" x14ac:dyDescent="0.3">
      <c r="AY153" s="13"/>
    </row>
    <row r="154" spans="51:51" x14ac:dyDescent="0.3">
      <c r="AY154" s="13"/>
    </row>
    <row r="155" spans="51:51" x14ac:dyDescent="0.3">
      <c r="AY155" s="13"/>
    </row>
    <row r="156" spans="51:51" x14ac:dyDescent="0.3">
      <c r="AY156" s="13"/>
    </row>
    <row r="157" spans="51:51" x14ac:dyDescent="0.3">
      <c r="AY157" s="13"/>
    </row>
    <row r="158" spans="51:51" x14ac:dyDescent="0.3">
      <c r="AY158" s="13"/>
    </row>
    <row r="159" spans="51:51" x14ac:dyDescent="0.3">
      <c r="AY159" s="13"/>
    </row>
    <row r="160" spans="51:51" x14ac:dyDescent="0.3">
      <c r="AY160" s="13"/>
    </row>
    <row r="161" spans="51:51" x14ac:dyDescent="0.3">
      <c r="AY161" s="13"/>
    </row>
    <row r="162" spans="51:51" x14ac:dyDescent="0.3">
      <c r="AY162" s="13"/>
    </row>
    <row r="163" spans="51:51" x14ac:dyDescent="0.3">
      <c r="AY163" s="13"/>
    </row>
    <row r="164" spans="51:51" x14ac:dyDescent="0.3">
      <c r="AY164" s="13"/>
    </row>
    <row r="165" spans="51:51" x14ac:dyDescent="0.3">
      <c r="AY165" s="13"/>
    </row>
    <row r="166" spans="51:51" x14ac:dyDescent="0.3">
      <c r="AY166" s="13"/>
    </row>
    <row r="167" spans="51:51" x14ac:dyDescent="0.3">
      <c r="AY167" s="13"/>
    </row>
    <row r="168" spans="51:51" x14ac:dyDescent="0.3">
      <c r="AY168" s="13"/>
    </row>
    <row r="169" spans="51:51" x14ac:dyDescent="0.3">
      <c r="AY169" s="13"/>
    </row>
    <row r="170" spans="51:51" x14ac:dyDescent="0.3">
      <c r="AY170" s="13"/>
    </row>
    <row r="171" spans="51:51" x14ac:dyDescent="0.3">
      <c r="AY171" s="13"/>
    </row>
    <row r="172" spans="51:51" x14ac:dyDescent="0.3">
      <c r="AY172" s="13"/>
    </row>
    <row r="173" spans="51:51" x14ac:dyDescent="0.3">
      <c r="AY173" s="13"/>
    </row>
    <row r="174" spans="51:51" x14ac:dyDescent="0.3">
      <c r="AY174" s="13"/>
    </row>
    <row r="175" spans="51:51" x14ac:dyDescent="0.3">
      <c r="AY175" s="13"/>
    </row>
    <row r="176" spans="51:51" x14ac:dyDescent="0.3">
      <c r="AY176" s="13"/>
    </row>
    <row r="177" spans="51:51" x14ac:dyDescent="0.3">
      <c r="AY177" s="13"/>
    </row>
    <row r="178" spans="51:51" x14ac:dyDescent="0.3">
      <c r="AY178" s="13"/>
    </row>
    <row r="179" spans="51:51" x14ac:dyDescent="0.3">
      <c r="AY179" s="13"/>
    </row>
    <row r="180" spans="51:51" x14ac:dyDescent="0.3">
      <c r="AY180" s="13"/>
    </row>
    <row r="181" spans="51:51" x14ac:dyDescent="0.3">
      <c r="AY181" s="13"/>
    </row>
    <row r="182" spans="51:51" x14ac:dyDescent="0.3">
      <c r="AY182" s="13"/>
    </row>
    <row r="183" spans="51:51" x14ac:dyDescent="0.3">
      <c r="AY183" s="13"/>
    </row>
    <row r="184" spans="51:51" x14ac:dyDescent="0.3">
      <c r="AY184" s="13"/>
    </row>
    <row r="185" spans="51:51" x14ac:dyDescent="0.3">
      <c r="AY185" s="13"/>
    </row>
    <row r="186" spans="51:51" x14ac:dyDescent="0.3">
      <c r="AY186" s="13"/>
    </row>
    <row r="187" spans="51:51" x14ac:dyDescent="0.3">
      <c r="AY187" s="13"/>
    </row>
    <row r="188" spans="51:51" x14ac:dyDescent="0.3">
      <c r="AY188" s="13"/>
    </row>
    <row r="189" spans="51:51" x14ac:dyDescent="0.3">
      <c r="AY189" s="13"/>
    </row>
    <row r="190" spans="51:51" x14ac:dyDescent="0.3">
      <c r="AY190" s="13"/>
    </row>
    <row r="191" spans="51:51" x14ac:dyDescent="0.3">
      <c r="AY191" s="13"/>
    </row>
    <row r="192" spans="51:51" x14ac:dyDescent="0.3">
      <c r="AY192" s="13"/>
    </row>
    <row r="193" spans="51:51" x14ac:dyDescent="0.3">
      <c r="AY193" s="13"/>
    </row>
    <row r="194" spans="51:51" x14ac:dyDescent="0.3">
      <c r="AY194" s="13"/>
    </row>
    <row r="195" spans="51:51" x14ac:dyDescent="0.3">
      <c r="AY195" s="13"/>
    </row>
    <row r="196" spans="51:51" x14ac:dyDescent="0.3">
      <c r="AY196" s="13"/>
    </row>
    <row r="197" spans="51:51" x14ac:dyDescent="0.3">
      <c r="AY197" s="13"/>
    </row>
    <row r="198" spans="51:51" x14ac:dyDescent="0.3">
      <c r="AY198" s="13"/>
    </row>
    <row r="199" spans="51:51" x14ac:dyDescent="0.3">
      <c r="AY199" s="13"/>
    </row>
    <row r="200" spans="51:51" x14ac:dyDescent="0.3">
      <c r="AY200" s="13"/>
    </row>
    <row r="201" spans="51:51" x14ac:dyDescent="0.3">
      <c r="AY201" s="13"/>
    </row>
    <row r="202" spans="51:51" x14ac:dyDescent="0.3">
      <c r="AY202" s="13"/>
    </row>
    <row r="203" spans="51:51" x14ac:dyDescent="0.3">
      <c r="AY203" s="13"/>
    </row>
    <row r="204" spans="51:51" x14ac:dyDescent="0.3">
      <c r="AY204" s="13"/>
    </row>
    <row r="205" spans="51:51" x14ac:dyDescent="0.3">
      <c r="AY205" s="13"/>
    </row>
    <row r="206" spans="51:51" x14ac:dyDescent="0.3">
      <c r="AY206" s="13"/>
    </row>
    <row r="207" spans="51:51" x14ac:dyDescent="0.3">
      <c r="AY207" s="13"/>
    </row>
    <row r="208" spans="51:51" x14ac:dyDescent="0.3">
      <c r="AY208" s="13"/>
    </row>
    <row r="209" spans="51:51" x14ac:dyDescent="0.3">
      <c r="AY209" s="13"/>
    </row>
    <row r="210" spans="51:51" x14ac:dyDescent="0.3">
      <c r="AY210" s="13"/>
    </row>
    <row r="211" spans="51:51" x14ac:dyDescent="0.3">
      <c r="AY211" s="13"/>
    </row>
    <row r="212" spans="51:51" x14ac:dyDescent="0.3">
      <c r="AY212" s="13"/>
    </row>
    <row r="213" spans="51:51" x14ac:dyDescent="0.3">
      <c r="AY213" s="13"/>
    </row>
    <row r="214" spans="51:51" x14ac:dyDescent="0.3">
      <c r="AY214" s="13"/>
    </row>
    <row r="215" spans="51:51" x14ac:dyDescent="0.3">
      <c r="AY215" s="13"/>
    </row>
    <row r="216" spans="51:51" x14ac:dyDescent="0.3">
      <c r="AY216" s="13"/>
    </row>
    <row r="217" spans="51:51" x14ac:dyDescent="0.3">
      <c r="AY217" s="13"/>
    </row>
    <row r="218" spans="51:51" x14ac:dyDescent="0.3">
      <c r="AY218" s="13"/>
    </row>
    <row r="219" spans="51:51" x14ac:dyDescent="0.3">
      <c r="AY219" s="13"/>
    </row>
    <row r="220" spans="51:51" x14ac:dyDescent="0.3">
      <c r="AY220" s="13"/>
    </row>
    <row r="221" spans="51:51" x14ac:dyDescent="0.3">
      <c r="AY221" s="13"/>
    </row>
    <row r="222" spans="51:51" x14ac:dyDescent="0.3">
      <c r="AY222" s="13"/>
    </row>
    <row r="223" spans="51:51" x14ac:dyDescent="0.3">
      <c r="AY223" s="13"/>
    </row>
    <row r="224" spans="51:51" x14ac:dyDescent="0.3">
      <c r="AY224" s="13"/>
    </row>
    <row r="225" spans="5:51" x14ac:dyDescent="0.3">
      <c r="AY225" s="13"/>
    </row>
    <row r="226" spans="5:51" x14ac:dyDescent="0.3">
      <c r="AY226" s="13"/>
    </row>
    <row r="227" spans="5:51" x14ac:dyDescent="0.3">
      <c r="AY227" s="13"/>
    </row>
    <row r="228" spans="5:51" x14ac:dyDescent="0.3">
      <c r="AY228" s="13"/>
    </row>
    <row r="229" spans="5:51" x14ac:dyDescent="0.3">
      <c r="AY229" s="13"/>
    </row>
    <row r="230" spans="5:51" x14ac:dyDescent="0.3">
      <c r="AY230" s="13"/>
    </row>
    <row r="231" spans="5:51" x14ac:dyDescent="0.3">
      <c r="AY231" s="13"/>
    </row>
    <row r="232" spans="5:51" x14ac:dyDescent="0.3">
      <c r="AY232" s="13"/>
    </row>
    <row r="233" spans="5:51" x14ac:dyDescent="0.3">
      <c r="AY233" s="13"/>
    </row>
    <row r="234" spans="5:51" x14ac:dyDescent="0.3">
      <c r="AY234" s="13"/>
    </row>
    <row r="235" spans="5:51" x14ac:dyDescent="0.3">
      <c r="AY235" s="13"/>
    </row>
    <row r="236" spans="5:51" x14ac:dyDescent="0.3">
      <c r="AY236" s="13"/>
    </row>
    <row r="237" spans="5:51" x14ac:dyDescent="0.3">
      <c r="AY237" s="13"/>
    </row>
    <row r="238" spans="5:51" x14ac:dyDescent="0.3">
      <c r="E238" s="13"/>
      <c r="F238" s="13"/>
      <c r="G238" s="13"/>
      <c r="H238" s="13"/>
      <c r="I238" s="13"/>
      <c r="J238" s="13"/>
      <c r="K238" s="13"/>
      <c r="L238" s="13"/>
      <c r="P238" s="13"/>
      <c r="AY238" s="13"/>
    </row>
    <row r="239" spans="5:51" x14ac:dyDescent="0.3">
      <c r="E239" s="13"/>
      <c r="F239" s="13"/>
      <c r="G239" s="13"/>
      <c r="H239" s="13"/>
      <c r="I239" s="13"/>
      <c r="J239" s="13"/>
      <c r="K239" s="13"/>
      <c r="L239" s="13"/>
      <c r="P239" s="13"/>
      <c r="AY239" s="13"/>
    </row>
    <row r="240" spans="5:51" x14ac:dyDescent="0.3">
      <c r="E240" s="13"/>
      <c r="F240" s="13"/>
      <c r="G240" s="13"/>
      <c r="H240" s="13"/>
      <c r="I240" s="13"/>
      <c r="J240" s="13"/>
      <c r="K240" s="13"/>
      <c r="L240" s="13"/>
      <c r="P240" s="13"/>
      <c r="AY240" s="13"/>
    </row>
    <row r="241" spans="5:51" x14ac:dyDescent="0.3">
      <c r="E241" s="13"/>
      <c r="F241" s="13"/>
      <c r="G241" s="13"/>
      <c r="H241" s="13"/>
      <c r="I241" s="13"/>
      <c r="J241" s="13"/>
      <c r="K241" s="13"/>
      <c r="L241" s="13"/>
      <c r="P241" s="13"/>
      <c r="AY241" s="13"/>
    </row>
    <row r="242" spans="5:51" x14ac:dyDescent="0.3">
      <c r="E242" s="13"/>
      <c r="F242" s="13"/>
      <c r="G242" s="13"/>
      <c r="H242" s="13"/>
      <c r="I242" s="13"/>
      <c r="J242" s="13"/>
      <c r="K242" s="13"/>
      <c r="L242" s="13"/>
      <c r="P242" s="13"/>
      <c r="AY242" s="13"/>
    </row>
    <row r="243" spans="5:51" x14ac:dyDescent="0.3">
      <c r="E243" s="13"/>
      <c r="F243" s="13"/>
      <c r="G243" s="13"/>
      <c r="H243" s="13"/>
      <c r="I243" s="13"/>
      <c r="J243" s="13"/>
      <c r="K243" s="13"/>
      <c r="L243" s="13"/>
      <c r="P243" s="13"/>
      <c r="AY243" s="13"/>
    </row>
    <row r="244" spans="5:51" x14ac:dyDescent="0.3">
      <c r="E244" s="13"/>
      <c r="F244" s="13"/>
      <c r="G244" s="13"/>
      <c r="H244" s="13"/>
      <c r="I244" s="13"/>
      <c r="J244" s="13"/>
      <c r="K244" s="13"/>
      <c r="L244" s="13"/>
      <c r="P244" s="13"/>
      <c r="AY244" s="13"/>
    </row>
    <row r="245" spans="5:51" x14ac:dyDescent="0.3">
      <c r="E245" s="13"/>
      <c r="F245" s="13"/>
      <c r="G245" s="13"/>
      <c r="H245" s="13"/>
      <c r="I245" s="13"/>
      <c r="J245" s="13"/>
      <c r="K245" s="13"/>
      <c r="L245" s="13"/>
      <c r="P245" s="13"/>
      <c r="AY245" s="13"/>
    </row>
    <row r="246" spans="5:51" x14ac:dyDescent="0.3">
      <c r="E246" s="13"/>
      <c r="F246" s="13"/>
      <c r="G246" s="13"/>
      <c r="H246" s="13"/>
      <c r="I246" s="13"/>
      <c r="J246" s="13"/>
      <c r="K246" s="13"/>
      <c r="L246" s="13"/>
      <c r="P246" s="13"/>
      <c r="AY246" s="13"/>
    </row>
    <row r="247" spans="5:51" x14ac:dyDescent="0.3">
      <c r="E247" s="13"/>
      <c r="F247" s="13"/>
      <c r="G247" s="13"/>
      <c r="H247" s="13"/>
      <c r="I247" s="13"/>
      <c r="J247" s="13"/>
      <c r="K247" s="13"/>
      <c r="L247" s="13"/>
      <c r="P247" s="13"/>
      <c r="AY247" s="13"/>
    </row>
    <row r="248" spans="5:51" x14ac:dyDescent="0.3">
      <c r="E248" s="13"/>
      <c r="F248" s="13"/>
      <c r="G248" s="13"/>
      <c r="H248" s="13"/>
      <c r="I248" s="13"/>
      <c r="J248" s="13"/>
      <c r="K248" s="13"/>
      <c r="L248" s="13"/>
      <c r="P248" s="13"/>
      <c r="AY248" s="13"/>
    </row>
    <row r="249" spans="5:51" x14ac:dyDescent="0.3">
      <c r="E249" s="13"/>
      <c r="F249" s="13"/>
      <c r="G249" s="13"/>
      <c r="H249" s="13"/>
      <c r="I249" s="13"/>
      <c r="J249" s="13"/>
      <c r="K249" s="13"/>
      <c r="L249" s="13"/>
      <c r="P249" s="13"/>
      <c r="AY249" s="13"/>
    </row>
    <row r="250" spans="5:51" x14ac:dyDescent="0.3">
      <c r="E250" s="13"/>
      <c r="F250" s="13"/>
      <c r="G250" s="13"/>
      <c r="H250" s="13"/>
      <c r="I250" s="13"/>
      <c r="J250" s="13"/>
      <c r="K250" s="13"/>
      <c r="L250" s="13"/>
      <c r="P250" s="13"/>
      <c r="AY250" s="13"/>
    </row>
    <row r="251" spans="5:51" x14ac:dyDescent="0.3">
      <c r="E251" s="13"/>
      <c r="F251" s="13"/>
      <c r="G251" s="13"/>
      <c r="H251" s="13"/>
      <c r="I251" s="13"/>
      <c r="J251" s="13"/>
      <c r="K251" s="13"/>
      <c r="L251" s="13"/>
      <c r="P251" s="13"/>
      <c r="AY251" s="13"/>
    </row>
    <row r="252" spans="5:51" x14ac:dyDescent="0.3">
      <c r="E252" s="13"/>
      <c r="F252" s="13"/>
      <c r="G252" s="13"/>
      <c r="H252" s="13"/>
      <c r="I252" s="13"/>
      <c r="J252" s="13"/>
      <c r="K252" s="13"/>
      <c r="L252" s="13"/>
      <c r="P252" s="13"/>
      <c r="AY252" s="13"/>
    </row>
    <row r="253" spans="5:51" x14ac:dyDescent="0.3">
      <c r="E253" s="13"/>
      <c r="F253" s="13"/>
      <c r="G253" s="13"/>
      <c r="H253" s="13"/>
      <c r="I253" s="13"/>
      <c r="J253" s="13"/>
      <c r="K253" s="13"/>
      <c r="L253" s="13"/>
      <c r="P253" s="13"/>
      <c r="AY253" s="13"/>
    </row>
    <row r="254" spans="5:51" x14ac:dyDescent="0.3">
      <c r="E254" s="13"/>
      <c r="F254" s="13"/>
      <c r="G254" s="13"/>
      <c r="H254" s="13"/>
      <c r="I254" s="13"/>
      <c r="J254" s="13"/>
      <c r="K254" s="13"/>
      <c r="L254" s="13"/>
      <c r="P254" s="13"/>
      <c r="AY254" s="13"/>
    </row>
    <row r="255" spans="5:51" x14ac:dyDescent="0.3">
      <c r="E255" s="13"/>
      <c r="F255" s="13"/>
      <c r="G255" s="13"/>
      <c r="H255" s="13"/>
      <c r="I255" s="13"/>
      <c r="J255" s="13"/>
      <c r="K255" s="13"/>
      <c r="L255" s="13"/>
      <c r="P255" s="13"/>
      <c r="AY255" s="13"/>
    </row>
    <row r="256" spans="5:51" x14ac:dyDescent="0.3">
      <c r="E256" s="13"/>
      <c r="F256" s="13"/>
      <c r="G256" s="13"/>
      <c r="H256" s="13"/>
      <c r="I256" s="13"/>
      <c r="J256" s="13"/>
      <c r="K256" s="13"/>
      <c r="L256" s="13"/>
      <c r="P256" s="13"/>
      <c r="AY256" s="13"/>
    </row>
    <row r="257" spans="5:51" x14ac:dyDescent="0.3">
      <c r="E257" s="13"/>
      <c r="F257" s="13"/>
      <c r="G257" s="13"/>
      <c r="H257" s="13"/>
      <c r="I257" s="13"/>
      <c r="J257" s="13"/>
      <c r="K257" s="13"/>
      <c r="L257" s="13"/>
      <c r="P257" s="13"/>
      <c r="AY257" s="13"/>
    </row>
    <row r="258" spans="5:51" x14ac:dyDescent="0.3">
      <c r="E258" s="13"/>
      <c r="F258" s="13"/>
      <c r="G258" s="13"/>
      <c r="H258" s="13"/>
      <c r="I258" s="13"/>
      <c r="J258" s="13"/>
      <c r="K258" s="13"/>
      <c r="L258" s="13"/>
      <c r="P258" s="13"/>
      <c r="AY258" s="13"/>
    </row>
    <row r="259" spans="5:51" x14ac:dyDescent="0.3">
      <c r="E259" s="13"/>
      <c r="F259" s="13"/>
      <c r="G259" s="13"/>
      <c r="H259" s="13"/>
      <c r="I259" s="13"/>
      <c r="J259" s="13"/>
      <c r="K259" s="13"/>
      <c r="L259" s="13"/>
      <c r="P259" s="13"/>
      <c r="AY259" s="13"/>
    </row>
    <row r="260" spans="5:51" x14ac:dyDescent="0.3">
      <c r="E260" s="13"/>
      <c r="F260" s="13"/>
      <c r="G260" s="13"/>
      <c r="H260" s="13"/>
      <c r="I260" s="13"/>
      <c r="J260" s="13"/>
      <c r="K260" s="13"/>
      <c r="L260" s="13"/>
      <c r="P260" s="13"/>
      <c r="AY260" s="13"/>
    </row>
    <row r="261" spans="5:51" x14ac:dyDescent="0.3">
      <c r="E261" s="13"/>
      <c r="F261" s="13"/>
      <c r="G261" s="13"/>
      <c r="H261" s="13"/>
      <c r="I261" s="13"/>
      <c r="J261" s="13"/>
      <c r="K261" s="13"/>
      <c r="L261" s="13"/>
      <c r="P261" s="13"/>
      <c r="AY261" s="13"/>
    </row>
    <row r="262" spans="5:51" x14ac:dyDescent="0.3">
      <c r="E262" s="13"/>
      <c r="F262" s="13"/>
      <c r="G262" s="13"/>
      <c r="H262" s="13"/>
      <c r="I262" s="13"/>
      <c r="J262" s="13"/>
      <c r="K262" s="13"/>
      <c r="L262" s="13"/>
      <c r="P262" s="13"/>
      <c r="AY262" s="13"/>
    </row>
    <row r="263" spans="5:51" x14ac:dyDescent="0.3">
      <c r="E263" s="13"/>
      <c r="F263" s="13"/>
      <c r="G263" s="13"/>
      <c r="H263" s="13"/>
      <c r="I263" s="13"/>
      <c r="J263" s="13"/>
      <c r="K263" s="13"/>
      <c r="L263" s="13"/>
      <c r="P263" s="13"/>
      <c r="AY263" s="13"/>
    </row>
    <row r="264" spans="5:51" x14ac:dyDescent="0.3">
      <c r="E264" s="13"/>
      <c r="F264" s="13"/>
      <c r="G264" s="13"/>
      <c r="H264" s="13"/>
      <c r="I264" s="13"/>
      <c r="J264" s="13"/>
      <c r="K264" s="13"/>
      <c r="L264" s="13"/>
      <c r="P264" s="13"/>
      <c r="AY264" s="13"/>
    </row>
    <row r="265" spans="5:51" x14ac:dyDescent="0.3">
      <c r="E265" s="13"/>
      <c r="F265" s="13"/>
      <c r="G265" s="13"/>
      <c r="H265" s="13"/>
      <c r="I265" s="13"/>
      <c r="J265" s="13"/>
      <c r="K265" s="13"/>
      <c r="L265" s="13"/>
      <c r="P265" s="13"/>
      <c r="AY265" s="13"/>
    </row>
    <row r="266" spans="5:51" x14ac:dyDescent="0.3">
      <c r="E266" s="13"/>
      <c r="F266" s="13"/>
      <c r="G266" s="13"/>
      <c r="H266" s="13"/>
      <c r="I266" s="13"/>
      <c r="J266" s="13"/>
      <c r="K266" s="13"/>
      <c r="L266" s="13"/>
      <c r="P266" s="13"/>
      <c r="AY266" s="13"/>
    </row>
    <row r="267" spans="5:51" x14ac:dyDescent="0.3">
      <c r="E267" s="13"/>
      <c r="F267" s="13"/>
      <c r="G267" s="13"/>
      <c r="H267" s="13"/>
      <c r="I267" s="13"/>
      <c r="J267" s="13"/>
      <c r="K267" s="13"/>
      <c r="L267" s="13"/>
      <c r="P267" s="13"/>
      <c r="AY267" s="13"/>
    </row>
    <row r="268" spans="5:51" x14ac:dyDescent="0.3">
      <c r="E268" s="13"/>
      <c r="F268" s="13"/>
      <c r="G268" s="13"/>
      <c r="H268" s="13"/>
      <c r="I268" s="13"/>
      <c r="J268" s="13"/>
      <c r="K268" s="13"/>
      <c r="L268" s="13"/>
      <c r="P268" s="13"/>
      <c r="AY268" s="13"/>
    </row>
    <row r="269" spans="5:51" x14ac:dyDescent="0.3">
      <c r="E269" s="13"/>
      <c r="F269" s="13"/>
      <c r="G269" s="13"/>
      <c r="H269" s="13"/>
      <c r="I269" s="13"/>
      <c r="J269" s="13"/>
      <c r="K269" s="13"/>
      <c r="L269" s="13"/>
      <c r="P269" s="13"/>
      <c r="AY269" s="13"/>
    </row>
    <row r="270" spans="5:51" x14ac:dyDescent="0.3">
      <c r="E270" s="13"/>
      <c r="F270" s="13"/>
      <c r="G270" s="13"/>
      <c r="H270" s="13"/>
      <c r="I270" s="13"/>
      <c r="J270" s="13"/>
      <c r="K270" s="13"/>
      <c r="L270" s="13"/>
      <c r="P270" s="13"/>
      <c r="AY270" s="13"/>
    </row>
    <row r="271" spans="5:51" x14ac:dyDescent="0.3">
      <c r="E271" s="13"/>
      <c r="F271" s="13"/>
      <c r="G271" s="13"/>
      <c r="H271" s="13"/>
      <c r="I271" s="13"/>
      <c r="J271" s="13"/>
      <c r="K271" s="13"/>
      <c r="L271" s="13"/>
      <c r="P271" s="13"/>
      <c r="AY271" s="13"/>
    </row>
    <row r="272" spans="5:51" x14ac:dyDescent="0.3">
      <c r="E272" s="13"/>
      <c r="F272" s="13"/>
      <c r="G272" s="13"/>
      <c r="H272" s="13"/>
      <c r="I272" s="13"/>
      <c r="J272" s="13"/>
      <c r="K272" s="13"/>
      <c r="L272" s="13"/>
      <c r="P272" s="13"/>
      <c r="AY272" s="13"/>
    </row>
    <row r="273" spans="5:51" x14ac:dyDescent="0.3">
      <c r="E273" s="13"/>
      <c r="F273" s="13"/>
      <c r="G273" s="13"/>
      <c r="H273" s="13"/>
      <c r="I273" s="13"/>
      <c r="J273" s="13"/>
      <c r="K273" s="13"/>
      <c r="L273" s="13"/>
      <c r="P273" s="13"/>
      <c r="AY273" s="13"/>
    </row>
    <row r="274" spans="5:51" x14ac:dyDescent="0.3">
      <c r="E274" s="13"/>
      <c r="F274" s="13"/>
      <c r="G274" s="13"/>
      <c r="H274" s="13"/>
      <c r="I274" s="13"/>
      <c r="J274" s="13"/>
      <c r="K274" s="13"/>
      <c r="L274" s="13"/>
      <c r="P274" s="13"/>
      <c r="AY274" s="13"/>
    </row>
    <row r="275" spans="5:51" x14ac:dyDescent="0.3">
      <c r="E275" s="13"/>
      <c r="F275" s="13"/>
      <c r="G275" s="13"/>
      <c r="H275" s="13"/>
      <c r="I275" s="13"/>
      <c r="J275" s="13"/>
      <c r="K275" s="13"/>
      <c r="L275" s="13"/>
      <c r="P275" s="13"/>
      <c r="AY275" s="13"/>
    </row>
    <row r="276" spans="5:51" x14ac:dyDescent="0.3">
      <c r="E276" s="13"/>
      <c r="F276" s="13"/>
      <c r="G276" s="13"/>
      <c r="H276" s="13"/>
      <c r="I276" s="13"/>
      <c r="J276" s="13"/>
      <c r="K276" s="13"/>
      <c r="L276" s="13"/>
      <c r="P276" s="13"/>
      <c r="AY276" s="13"/>
    </row>
    <row r="277" spans="5:51" x14ac:dyDescent="0.3">
      <c r="E277" s="13"/>
      <c r="F277" s="13"/>
      <c r="G277" s="13"/>
      <c r="H277" s="13"/>
      <c r="I277" s="13"/>
      <c r="J277" s="13"/>
      <c r="K277" s="13"/>
      <c r="L277" s="13"/>
      <c r="P277" s="13"/>
      <c r="AY277" s="13"/>
    </row>
    <row r="278" spans="5:51" x14ac:dyDescent="0.3">
      <c r="E278" s="13"/>
      <c r="F278" s="13"/>
      <c r="G278" s="13"/>
      <c r="H278" s="13"/>
      <c r="I278" s="13"/>
      <c r="J278" s="13"/>
      <c r="K278" s="13"/>
      <c r="L278" s="13"/>
      <c r="P278" s="13"/>
      <c r="AY278" s="13"/>
    </row>
    <row r="279" spans="5:51" x14ac:dyDescent="0.3">
      <c r="E279" s="13"/>
      <c r="F279" s="13"/>
      <c r="G279" s="13"/>
      <c r="H279" s="13"/>
      <c r="I279" s="13"/>
      <c r="J279" s="13"/>
      <c r="K279" s="13"/>
      <c r="L279" s="13"/>
      <c r="P279" s="13"/>
      <c r="AY279" s="13"/>
    </row>
    <row r="280" spans="5:51" x14ac:dyDescent="0.3">
      <c r="E280" s="13"/>
      <c r="F280" s="13"/>
      <c r="G280" s="13"/>
      <c r="H280" s="13"/>
      <c r="I280" s="13"/>
      <c r="J280" s="13"/>
      <c r="K280" s="13"/>
      <c r="L280" s="13"/>
      <c r="P280" s="13"/>
      <c r="AY280" s="13"/>
    </row>
    <row r="281" spans="5:51" x14ac:dyDescent="0.3">
      <c r="E281" s="13"/>
      <c r="F281" s="13"/>
      <c r="G281" s="13"/>
      <c r="H281" s="13"/>
      <c r="I281" s="13"/>
      <c r="J281" s="13"/>
      <c r="K281" s="13"/>
      <c r="L281" s="13"/>
      <c r="P281" s="13"/>
      <c r="AY281" s="13"/>
    </row>
    <row r="282" spans="5:51" x14ac:dyDescent="0.3">
      <c r="E282" s="13"/>
      <c r="F282" s="13"/>
      <c r="G282" s="13"/>
      <c r="H282" s="13"/>
      <c r="I282" s="13"/>
      <c r="J282" s="13"/>
      <c r="K282" s="13"/>
      <c r="L282" s="13"/>
      <c r="P282" s="13"/>
      <c r="AY282" s="13"/>
    </row>
    <row r="283" spans="5:51" x14ac:dyDescent="0.3">
      <c r="E283" s="13"/>
      <c r="F283" s="13"/>
      <c r="G283" s="13"/>
      <c r="H283" s="13"/>
      <c r="I283" s="13"/>
      <c r="J283" s="13"/>
      <c r="K283" s="13"/>
      <c r="L283" s="13"/>
      <c r="P283" s="13"/>
      <c r="AY283" s="13"/>
    </row>
    <row r="284" spans="5:51" x14ac:dyDescent="0.3">
      <c r="E284" s="13"/>
      <c r="F284" s="13"/>
      <c r="G284" s="13"/>
      <c r="H284" s="13"/>
      <c r="I284" s="13"/>
      <c r="J284" s="13"/>
      <c r="K284" s="13"/>
      <c r="L284" s="13"/>
      <c r="P284" s="13"/>
      <c r="AY284" s="13"/>
    </row>
    <row r="285" spans="5:51" x14ac:dyDescent="0.3">
      <c r="E285" s="13"/>
      <c r="F285" s="13"/>
      <c r="G285" s="13"/>
      <c r="H285" s="13"/>
      <c r="I285" s="13"/>
      <c r="J285" s="13"/>
      <c r="K285" s="13"/>
      <c r="L285" s="13"/>
      <c r="P285" s="13"/>
      <c r="AY285" s="13"/>
    </row>
    <row r="286" spans="5:51" x14ac:dyDescent="0.3">
      <c r="E286" s="13"/>
      <c r="F286" s="13"/>
      <c r="G286" s="13"/>
      <c r="H286" s="13"/>
      <c r="I286" s="13"/>
      <c r="J286" s="13"/>
      <c r="K286" s="13"/>
      <c r="L286" s="13"/>
      <c r="P286" s="13"/>
      <c r="AY286" s="13"/>
    </row>
    <row r="287" spans="5:51" x14ac:dyDescent="0.3">
      <c r="E287" s="13"/>
      <c r="F287" s="13"/>
      <c r="G287" s="13"/>
      <c r="H287" s="13"/>
      <c r="I287" s="13"/>
      <c r="J287" s="13"/>
      <c r="K287" s="13"/>
      <c r="L287" s="13"/>
      <c r="P287" s="13"/>
      <c r="AY287" s="13"/>
    </row>
    <row r="288" spans="5:51" x14ac:dyDescent="0.3">
      <c r="E288" s="13"/>
      <c r="F288" s="13"/>
      <c r="G288" s="13"/>
      <c r="H288" s="13"/>
      <c r="I288" s="13"/>
      <c r="J288" s="13"/>
      <c r="K288" s="13"/>
      <c r="L288" s="13"/>
      <c r="P288" s="13"/>
      <c r="AY288" s="13"/>
    </row>
    <row r="289" spans="5:51" x14ac:dyDescent="0.3">
      <c r="E289" s="13"/>
      <c r="F289" s="13"/>
      <c r="G289" s="13"/>
      <c r="H289" s="13"/>
      <c r="I289" s="13"/>
      <c r="J289" s="13"/>
      <c r="K289" s="13"/>
      <c r="L289" s="13"/>
      <c r="P289" s="13"/>
      <c r="AY289" s="13"/>
    </row>
    <row r="290" spans="5:51" x14ac:dyDescent="0.3">
      <c r="E290" s="13"/>
      <c r="F290" s="13"/>
      <c r="G290" s="13"/>
      <c r="H290" s="13"/>
      <c r="I290" s="13"/>
      <c r="J290" s="13"/>
      <c r="K290" s="13"/>
      <c r="L290" s="13"/>
      <c r="P290" s="13"/>
      <c r="AY290" s="13"/>
    </row>
    <row r="291" spans="5:51" x14ac:dyDescent="0.3">
      <c r="E291" s="13"/>
      <c r="F291" s="13"/>
      <c r="G291" s="13"/>
      <c r="H291" s="13"/>
      <c r="I291" s="13"/>
      <c r="J291" s="13"/>
      <c r="K291" s="13"/>
      <c r="L291" s="13"/>
      <c r="P291" s="13"/>
      <c r="AY291" s="13"/>
    </row>
    <row r="292" spans="5:51" x14ac:dyDescent="0.3">
      <c r="E292" s="13"/>
      <c r="F292" s="13"/>
      <c r="G292" s="13"/>
      <c r="H292" s="13"/>
      <c r="I292" s="13"/>
      <c r="J292" s="13"/>
      <c r="K292" s="13"/>
      <c r="L292" s="13"/>
      <c r="P292" s="13"/>
      <c r="AY292" s="13"/>
    </row>
    <row r="293" spans="5:51" x14ac:dyDescent="0.3">
      <c r="E293" s="13"/>
      <c r="F293" s="13"/>
      <c r="G293" s="13"/>
      <c r="H293" s="13"/>
      <c r="I293" s="13"/>
      <c r="J293" s="13"/>
      <c r="K293" s="13"/>
      <c r="L293" s="13"/>
      <c r="P293" s="13"/>
      <c r="AY293" s="13"/>
    </row>
    <row r="294" spans="5:51" x14ac:dyDescent="0.3">
      <c r="E294" s="13"/>
      <c r="F294" s="13"/>
      <c r="G294" s="13"/>
      <c r="H294" s="13"/>
      <c r="I294" s="13"/>
      <c r="J294" s="13"/>
      <c r="K294" s="13"/>
      <c r="L294" s="13"/>
      <c r="P294" s="13"/>
      <c r="AY294" s="13"/>
    </row>
    <row r="295" spans="5:51" x14ac:dyDescent="0.3">
      <c r="E295" s="13"/>
      <c r="F295" s="13"/>
      <c r="G295" s="13"/>
      <c r="H295" s="13"/>
      <c r="I295" s="13"/>
      <c r="J295" s="13"/>
      <c r="K295" s="13"/>
      <c r="L295" s="13"/>
      <c r="P295" s="13"/>
      <c r="AY295" s="13"/>
    </row>
    <row r="296" spans="5:51" x14ac:dyDescent="0.3">
      <c r="E296" s="13"/>
      <c r="F296" s="13"/>
      <c r="G296" s="13"/>
      <c r="H296" s="13"/>
      <c r="I296" s="13"/>
      <c r="J296" s="13"/>
      <c r="K296" s="13"/>
      <c r="L296" s="13"/>
      <c r="P296" s="13"/>
      <c r="AY296" s="13"/>
    </row>
    <row r="297" spans="5:51" x14ac:dyDescent="0.3">
      <c r="E297" s="13"/>
      <c r="F297" s="13"/>
      <c r="G297" s="13"/>
      <c r="H297" s="13"/>
      <c r="I297" s="13"/>
      <c r="J297" s="13"/>
      <c r="K297" s="13"/>
      <c r="L297" s="13"/>
      <c r="P297" s="13"/>
      <c r="AY297" s="13"/>
    </row>
    <row r="298" spans="5:51" x14ac:dyDescent="0.3">
      <c r="E298" s="13"/>
      <c r="F298" s="13"/>
      <c r="G298" s="13"/>
      <c r="H298" s="13"/>
      <c r="I298" s="13"/>
      <c r="J298" s="13"/>
      <c r="K298" s="13"/>
      <c r="L298" s="13"/>
      <c r="P298" s="13"/>
      <c r="AY298" s="13"/>
    </row>
    <row r="299" spans="5:51" x14ac:dyDescent="0.3">
      <c r="E299" s="13"/>
      <c r="F299" s="13"/>
      <c r="G299" s="13"/>
      <c r="H299" s="13"/>
      <c r="I299" s="13"/>
      <c r="J299" s="13"/>
      <c r="K299" s="13"/>
      <c r="L299" s="13"/>
      <c r="P299" s="13"/>
      <c r="AY299" s="13"/>
    </row>
    <row r="300" spans="5:51" x14ac:dyDescent="0.3">
      <c r="E300" s="13"/>
      <c r="F300" s="13"/>
      <c r="G300" s="13"/>
      <c r="H300" s="13"/>
      <c r="I300" s="13"/>
      <c r="J300" s="13"/>
      <c r="K300" s="13"/>
      <c r="L300" s="13"/>
      <c r="P300" s="13"/>
      <c r="AY300" s="13"/>
    </row>
    <row r="301" spans="5:51" x14ac:dyDescent="0.3">
      <c r="E301" s="13"/>
      <c r="F301" s="13"/>
      <c r="G301" s="13"/>
      <c r="H301" s="13"/>
      <c r="I301" s="13"/>
      <c r="J301" s="13"/>
      <c r="K301" s="13"/>
      <c r="L301" s="13"/>
      <c r="P301" s="13"/>
      <c r="AY301" s="13"/>
    </row>
    <row r="302" spans="5:51" x14ac:dyDescent="0.3">
      <c r="E302" s="13"/>
      <c r="F302" s="13"/>
      <c r="G302" s="13"/>
      <c r="H302" s="13"/>
      <c r="I302" s="13"/>
      <c r="J302" s="13"/>
      <c r="K302" s="13"/>
      <c r="L302" s="13"/>
      <c r="P302" s="13"/>
      <c r="AY302" s="13"/>
    </row>
  </sheetData>
  <sheetProtection algorithmName="SHA-512" hashValue="mAgJ2/SU2WrZjRPMoavLvLhhD9rU1tOKqX9sRsU0z/8sHSVqoyk0/3iJe4nuHmxxvUZ2b5UbyCFlOR9JuHK2NQ==" saltValue="O4J6O1ZYp0vJrhnR8jdnvw==" spinCount="100000" sheet="1" objects="1" scenarios="1"/>
  <autoFilter ref="B1:BA302" xr:uid="{EE3D760A-6782-4263-A61E-C3A712148192}"/>
  <mergeCells count="4">
    <mergeCell ref="G5:L5"/>
    <mergeCell ref="W5:AE5"/>
    <mergeCell ref="N5:U5"/>
    <mergeCell ref="AG5:AN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scale="59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FD13-6D54-4128-A5E3-2BAFB5DD334F}">
  <dimension ref="B1:BA299"/>
  <sheetViews>
    <sheetView zoomScale="80" zoomScaleNormal="80" workbookViewId="0">
      <selection activeCell="E16" sqref="E16"/>
    </sheetView>
  </sheetViews>
  <sheetFormatPr baseColWidth="10" defaultRowHeight="15.6" x14ac:dyDescent="0.3"/>
  <cols>
    <col min="1" max="1" width="6.109375" customWidth="1"/>
    <col min="2" max="2" width="4.6640625" style="2" customWidth="1"/>
    <col min="3" max="3" width="45.6640625" bestFit="1" customWidth="1"/>
    <col min="4" max="4" width="45" customWidth="1"/>
    <col min="5" max="5" width="9.21875" style="9" customWidth="1"/>
    <col min="6" max="6" width="3.44140625" style="9" customWidth="1"/>
    <col min="7" max="9" width="3.5546875" style="9" hidden="1" customWidth="1"/>
    <col min="10" max="12" width="3.77734375" style="9" hidden="1" customWidth="1"/>
    <col min="13" max="13" width="2.88671875" style="13" hidden="1" customWidth="1"/>
    <col min="14" max="15" width="2.44140625" style="13" hidden="1" customWidth="1"/>
    <col min="16" max="16" width="3.5546875" style="9" hidden="1" customWidth="1"/>
    <col min="17" max="21" width="3.77734375" style="13" hidden="1" customWidth="1"/>
    <col min="22" max="22" width="2.77734375" style="13" hidden="1" customWidth="1"/>
    <col min="23" max="24" width="2.44140625" style="13" hidden="1" customWidth="1"/>
    <col min="25" max="31" width="3.77734375" style="13" hidden="1" customWidth="1"/>
    <col min="32" max="32" width="2.5546875" style="13" hidden="1" customWidth="1"/>
    <col min="33" max="34" width="2.44140625" style="13" hidden="1" customWidth="1"/>
    <col min="35" max="40" width="3.77734375" style="13" hidden="1" customWidth="1"/>
    <col min="41" max="41" width="9.21875" style="13" hidden="1" customWidth="1"/>
    <col min="42" max="42" width="9.109375" style="13" bestFit="1" customWidth="1"/>
    <col min="43" max="43" width="2.44140625" style="13" customWidth="1"/>
    <col min="44" max="44" width="14.88671875" style="13" bestFit="1" customWidth="1"/>
    <col min="45" max="45" width="2.6640625" style="13" customWidth="1"/>
    <col min="46" max="46" width="14.88671875" style="13" bestFit="1" customWidth="1"/>
    <col min="47" max="47" width="2.6640625" style="13" customWidth="1"/>
    <col min="48" max="48" width="4.44140625" style="13" customWidth="1"/>
    <col min="49" max="49" width="13.5546875" style="13" bestFit="1" customWidth="1"/>
    <col min="50" max="50" width="7.77734375" style="13" bestFit="1" customWidth="1"/>
    <col min="51" max="51" width="12" style="9" bestFit="1" customWidth="1"/>
    <col min="52" max="53" width="10" style="13" customWidth="1"/>
  </cols>
  <sheetData>
    <row r="1" spans="2:53" ht="17.399999999999999" x14ac:dyDescent="0.3"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63"/>
      <c r="AQ1" s="63"/>
      <c r="AR1" s="63"/>
      <c r="AS1" s="63"/>
      <c r="AT1" s="63"/>
      <c r="AU1" s="63"/>
      <c r="AV1" s="63"/>
      <c r="AW1" s="63"/>
      <c r="AX1" s="63"/>
      <c r="AY1" s="44"/>
      <c r="AZ1" s="63"/>
      <c r="BA1" s="63"/>
    </row>
    <row r="2" spans="2:53" ht="18" thickBot="1" x14ac:dyDescent="0.35">
      <c r="B2" s="65" t="s">
        <v>0</v>
      </c>
      <c r="C2" s="1" t="s">
        <v>1</v>
      </c>
      <c r="D2" s="65" t="s">
        <v>7</v>
      </c>
      <c r="E2" s="66"/>
      <c r="F2" s="66"/>
      <c r="G2" s="44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63" t="s">
        <v>40</v>
      </c>
      <c r="AQ2" s="63"/>
      <c r="AR2" s="161">
        <v>45393</v>
      </c>
      <c r="AS2" s="9"/>
      <c r="AT2" s="161">
        <v>45433</v>
      </c>
      <c r="AU2" s="63"/>
      <c r="AV2" s="63"/>
      <c r="AW2" s="63"/>
      <c r="AX2" s="63"/>
      <c r="AY2" s="63"/>
      <c r="AZ2" s="63"/>
      <c r="BA2" s="63"/>
    </row>
    <row r="3" spans="2:53" ht="31.8" thickBot="1" x14ac:dyDescent="0.4">
      <c r="B3" s="65" t="s">
        <v>2</v>
      </c>
      <c r="C3" s="86">
        <v>19</v>
      </c>
      <c r="D3" s="87" t="s">
        <v>12</v>
      </c>
      <c r="E3" s="44"/>
      <c r="F3" s="44"/>
      <c r="G3" s="44"/>
      <c r="H3" s="44"/>
      <c r="I3" s="44"/>
      <c r="J3" s="44"/>
      <c r="K3" s="44"/>
      <c r="L3" s="44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67" t="s">
        <v>61</v>
      </c>
      <c r="AQ3" s="46"/>
      <c r="AR3" s="67" t="s">
        <v>62</v>
      </c>
      <c r="AS3" s="68"/>
      <c r="AT3" s="67" t="s">
        <v>63</v>
      </c>
      <c r="AU3" s="68"/>
      <c r="AV3" s="69"/>
      <c r="AW3" s="70" t="s">
        <v>64</v>
      </c>
      <c r="AX3" s="63"/>
      <c r="AY3" s="45">
        <f>7*0.95</f>
        <v>6.6499999999999995</v>
      </c>
      <c r="AZ3" s="45">
        <v>9.5</v>
      </c>
      <c r="BA3" s="44"/>
    </row>
    <row r="4" spans="2:53" ht="18" thickBot="1" x14ac:dyDescent="0.35">
      <c r="B4" s="65" t="s">
        <v>3</v>
      </c>
      <c r="C4" s="1" t="s">
        <v>4</v>
      </c>
      <c r="D4" s="88" t="s">
        <v>14</v>
      </c>
      <c r="E4" s="88" t="s">
        <v>79</v>
      </c>
      <c r="F4" s="44"/>
      <c r="G4" s="44"/>
      <c r="H4" s="44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52">
        <v>0.2</v>
      </c>
      <c r="AQ4" s="9"/>
      <c r="AR4" s="53">
        <v>0.4</v>
      </c>
      <c r="AS4" s="9" t="s">
        <v>40</v>
      </c>
      <c r="AT4" s="53">
        <v>0.4</v>
      </c>
      <c r="AU4" s="9"/>
      <c r="AV4" s="44"/>
      <c r="AW4" s="44" t="s">
        <v>40</v>
      </c>
      <c r="AX4" s="63"/>
      <c r="AY4" s="44">
        <f>7*0.85</f>
        <v>5.95</v>
      </c>
      <c r="AZ4" s="44" t="s">
        <v>65</v>
      </c>
      <c r="BA4" s="44">
        <v>8</v>
      </c>
    </row>
    <row r="5" spans="2:53" ht="31.8" thickBot="1" x14ac:dyDescent="0.35">
      <c r="B5" s="65" t="s">
        <v>9</v>
      </c>
      <c r="C5" s="95">
        <v>0.70833333333333337</v>
      </c>
      <c r="D5" s="95">
        <v>0.79166666666666663</v>
      </c>
      <c r="E5" s="85" t="s">
        <v>13</v>
      </c>
      <c r="F5" s="44"/>
      <c r="G5" s="162" t="s">
        <v>74</v>
      </c>
      <c r="H5" s="163"/>
      <c r="I5" s="163"/>
      <c r="J5" s="163"/>
      <c r="K5" s="163"/>
      <c r="L5" s="163"/>
      <c r="M5" s="47"/>
      <c r="N5" s="164" t="s">
        <v>75</v>
      </c>
      <c r="O5" s="165"/>
      <c r="P5" s="166"/>
      <c r="Q5" s="166"/>
      <c r="R5" s="166"/>
      <c r="S5" s="166"/>
      <c r="T5" s="166"/>
      <c r="U5" s="166"/>
      <c r="V5" s="47"/>
      <c r="W5" s="164" t="s">
        <v>76</v>
      </c>
      <c r="X5" s="165"/>
      <c r="Y5" s="166"/>
      <c r="Z5" s="166"/>
      <c r="AA5" s="166"/>
      <c r="AB5" s="166"/>
      <c r="AC5" s="166"/>
      <c r="AD5" s="166"/>
      <c r="AE5" s="166"/>
      <c r="AF5" s="47"/>
      <c r="AG5" s="164" t="s">
        <v>77</v>
      </c>
      <c r="AH5" s="165"/>
      <c r="AI5" s="166"/>
      <c r="AJ5" s="166"/>
      <c r="AK5" s="166"/>
      <c r="AL5" s="166"/>
      <c r="AM5" s="166"/>
      <c r="AN5" s="166"/>
      <c r="AO5" s="47"/>
      <c r="AP5" s="71" t="s">
        <v>66</v>
      </c>
      <c r="AQ5" s="46"/>
      <c r="AR5" s="71" t="s">
        <v>16</v>
      </c>
      <c r="AS5" s="71"/>
      <c r="AT5" s="71" t="s">
        <v>16</v>
      </c>
      <c r="AU5" s="71"/>
      <c r="AV5" s="72"/>
      <c r="AW5" s="71" t="s">
        <v>67</v>
      </c>
      <c r="AX5" s="68" t="s">
        <v>68</v>
      </c>
      <c r="AY5" s="63"/>
      <c r="AZ5" s="63"/>
      <c r="BA5" s="63"/>
    </row>
    <row r="6" spans="2:53" ht="18" thickBot="1" x14ac:dyDescent="0.35">
      <c r="B6" s="65" t="s">
        <v>5</v>
      </c>
      <c r="C6" s="65" t="s">
        <v>6</v>
      </c>
      <c r="D6" s="65" t="s">
        <v>8</v>
      </c>
      <c r="E6" s="48" t="s">
        <v>78</v>
      </c>
      <c r="F6"/>
      <c r="G6" s="58">
        <v>15</v>
      </c>
      <c r="H6" s="59">
        <v>17</v>
      </c>
      <c r="I6" s="60">
        <v>22</v>
      </c>
      <c r="J6" s="60">
        <v>24</v>
      </c>
      <c r="K6" s="60">
        <v>29</v>
      </c>
      <c r="L6" s="60">
        <v>31</v>
      </c>
      <c r="M6" s="46"/>
      <c r="N6" s="58">
        <v>5</v>
      </c>
      <c r="O6" s="60">
        <v>7</v>
      </c>
      <c r="P6" s="61">
        <v>12</v>
      </c>
      <c r="Q6" s="61">
        <v>14</v>
      </c>
      <c r="R6" s="58">
        <v>19</v>
      </c>
      <c r="S6" s="61">
        <v>21</v>
      </c>
      <c r="T6" s="58">
        <v>26</v>
      </c>
      <c r="U6" s="62">
        <v>28</v>
      </c>
      <c r="V6" s="46"/>
      <c r="W6" s="58">
        <v>3</v>
      </c>
      <c r="X6" s="60">
        <v>5</v>
      </c>
      <c r="Y6" s="61">
        <v>10</v>
      </c>
      <c r="Z6" s="61">
        <v>12</v>
      </c>
      <c r="AA6" s="61">
        <v>17</v>
      </c>
      <c r="AB6" s="61">
        <v>19</v>
      </c>
      <c r="AC6" s="61">
        <v>24</v>
      </c>
      <c r="AD6" s="58">
        <v>26</v>
      </c>
      <c r="AE6" s="61">
        <v>31</v>
      </c>
      <c r="AF6" s="46" t="s">
        <v>40</v>
      </c>
      <c r="AG6" s="58">
        <v>7</v>
      </c>
      <c r="AH6" s="61">
        <v>9</v>
      </c>
      <c r="AI6" s="61">
        <v>14</v>
      </c>
      <c r="AJ6" s="61">
        <v>16</v>
      </c>
      <c r="AK6" s="61">
        <v>21</v>
      </c>
      <c r="AL6" s="61">
        <v>23</v>
      </c>
      <c r="AM6" s="61">
        <v>28</v>
      </c>
      <c r="AN6" s="61">
        <v>30</v>
      </c>
      <c r="AO6" s="79"/>
      <c r="AP6" s="54">
        <v>0.2</v>
      </c>
      <c r="AQ6" s="46"/>
      <c r="AR6" s="55">
        <v>0.4</v>
      </c>
      <c r="AS6" s="56"/>
      <c r="AT6" s="55">
        <v>0.4</v>
      </c>
      <c r="AU6" s="57"/>
      <c r="AV6" s="51"/>
      <c r="AW6" s="51">
        <f>0.7*0.875</f>
        <v>0.61249999999999993</v>
      </c>
      <c r="AX6" s="51"/>
      <c r="AY6" s="45"/>
      <c r="AZ6" s="45"/>
      <c r="BA6" s="45"/>
    </row>
    <row r="7" spans="2:53" ht="18" thickBot="1" x14ac:dyDescent="0.35">
      <c r="E7" s="66"/>
      <c r="F7"/>
      <c r="G7" s="45" t="s">
        <v>40</v>
      </c>
      <c r="H7" s="45"/>
      <c r="I7" s="45"/>
      <c r="J7" s="45"/>
      <c r="K7" s="45"/>
      <c r="L7" s="45"/>
      <c r="M7" s="79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73"/>
      <c r="AP7" s="135"/>
      <c r="AQ7" s="136"/>
      <c r="AR7" s="135">
        <v>8.4700000000000006</v>
      </c>
      <c r="AS7" s="137"/>
      <c r="AT7" s="135"/>
      <c r="AU7" s="45"/>
      <c r="AV7" s="45"/>
      <c r="AW7" s="75"/>
      <c r="AX7" s="74" t="s">
        <v>40</v>
      </c>
      <c r="AY7" s="45"/>
      <c r="AZ7" s="45"/>
      <c r="BA7" s="45"/>
    </row>
    <row r="8" spans="2:53" ht="18.600000000000001" thickBot="1" x14ac:dyDescent="0.4">
      <c r="B8" s="148">
        <v>1</v>
      </c>
      <c r="C8" s="1" t="s">
        <v>196</v>
      </c>
      <c r="D8" s="150" t="s">
        <v>197</v>
      </c>
      <c r="E8" s="171"/>
      <c r="F8" s="115"/>
      <c r="G8" s="89"/>
      <c r="H8" s="90"/>
      <c r="I8" s="90"/>
      <c r="J8" s="90"/>
      <c r="K8" s="90"/>
      <c r="L8" s="91"/>
      <c r="M8" s="66"/>
      <c r="N8" s="89"/>
      <c r="O8" s="90"/>
      <c r="P8" s="90"/>
      <c r="Q8" s="90"/>
      <c r="R8" s="90"/>
      <c r="S8" s="90"/>
      <c r="T8" s="90"/>
      <c r="U8" s="91"/>
      <c r="V8" s="66"/>
      <c r="W8" s="89"/>
      <c r="X8" s="90"/>
      <c r="Y8" s="90"/>
      <c r="Z8" s="90"/>
      <c r="AA8" s="90"/>
      <c r="AB8" s="90"/>
      <c r="AC8" s="90"/>
      <c r="AD8" s="90"/>
      <c r="AE8" s="91"/>
      <c r="AF8" s="66"/>
      <c r="AG8" s="89"/>
      <c r="AH8" s="90"/>
      <c r="AI8" s="90"/>
      <c r="AJ8" s="90"/>
      <c r="AK8" s="90"/>
      <c r="AL8" s="90"/>
      <c r="AM8" s="90"/>
      <c r="AN8" s="91"/>
      <c r="AO8" s="66"/>
      <c r="AP8" s="96" t="s">
        <v>40</v>
      </c>
      <c r="AQ8" s="107"/>
      <c r="AR8" s="172" t="s">
        <v>40</v>
      </c>
      <c r="AS8" s="96"/>
      <c r="AT8" s="96" t="s">
        <v>40</v>
      </c>
      <c r="AU8" s="96"/>
      <c r="AV8" s="98"/>
      <c r="AW8" s="119" t="e">
        <f>AP8*$AP$6+AR8*$AR$6+AT8*$AT$6</f>
        <v>#VALUE!</v>
      </c>
      <c r="AX8" s="120"/>
      <c r="AY8" s="45"/>
      <c r="AZ8" s="45"/>
      <c r="BA8" s="45"/>
    </row>
    <row r="9" spans="2:53" ht="18.600000000000001" thickBot="1" x14ac:dyDescent="0.4">
      <c r="B9" s="149">
        <v>2</v>
      </c>
      <c r="C9" s="1" t="s">
        <v>198</v>
      </c>
      <c r="D9" s="151" t="s">
        <v>199</v>
      </c>
      <c r="E9" s="84">
        <v>7</v>
      </c>
      <c r="F9" s="115"/>
      <c r="G9" s="76"/>
      <c r="H9" s="77"/>
      <c r="I9" s="77"/>
      <c r="J9" s="77"/>
      <c r="K9" s="77"/>
      <c r="L9" s="78"/>
      <c r="M9" s="66"/>
      <c r="N9" s="76"/>
      <c r="O9" s="77"/>
      <c r="P9" s="77"/>
      <c r="Q9" s="77"/>
      <c r="R9" s="77"/>
      <c r="S9" s="77"/>
      <c r="T9" s="77"/>
      <c r="U9" s="78"/>
      <c r="V9" s="66"/>
      <c r="W9" s="76"/>
      <c r="X9" s="77"/>
      <c r="Y9" s="77"/>
      <c r="Z9" s="77"/>
      <c r="AA9" s="77"/>
      <c r="AB9" s="77"/>
      <c r="AC9" s="77"/>
      <c r="AD9" s="77"/>
      <c r="AE9" s="78"/>
      <c r="AF9" s="66"/>
      <c r="AG9" s="76"/>
      <c r="AH9" s="77"/>
      <c r="AI9" s="77"/>
      <c r="AJ9" s="77"/>
      <c r="AK9" s="77"/>
      <c r="AL9" s="77"/>
      <c r="AM9" s="77"/>
      <c r="AN9" s="78"/>
      <c r="AO9" s="66"/>
      <c r="AP9" s="110"/>
      <c r="AQ9" s="108"/>
      <c r="AR9" s="80">
        <v>9.4700000000000006</v>
      </c>
      <c r="AS9" s="80"/>
      <c r="AT9" s="80"/>
      <c r="AU9" s="80"/>
      <c r="AV9" s="98"/>
      <c r="AW9" s="119">
        <f t="shared" ref="AW9:AW52" si="0">AP9*$AP$6+AR9*$AR$6+AT9*$AT$6</f>
        <v>3.7880000000000003</v>
      </c>
      <c r="AX9" s="121"/>
      <c r="AY9" s="45"/>
      <c r="AZ9" s="45"/>
      <c r="BA9" s="45"/>
    </row>
    <row r="10" spans="2:53" ht="18.600000000000001" thickBot="1" x14ac:dyDescent="0.4">
      <c r="B10" s="148">
        <v>3</v>
      </c>
      <c r="C10" s="1" t="s">
        <v>200</v>
      </c>
      <c r="D10" s="150" t="s">
        <v>201</v>
      </c>
      <c r="E10" s="84">
        <v>7</v>
      </c>
      <c r="F10" s="115"/>
      <c r="G10" s="76"/>
      <c r="H10" s="77"/>
      <c r="I10" s="77"/>
      <c r="J10" s="77"/>
      <c r="K10" s="77"/>
      <c r="L10" s="78"/>
      <c r="M10" s="66"/>
      <c r="N10" s="76"/>
      <c r="O10" s="77"/>
      <c r="P10" s="77"/>
      <c r="Q10" s="77"/>
      <c r="R10" s="77"/>
      <c r="S10" s="77"/>
      <c r="T10" s="77"/>
      <c r="U10" s="78"/>
      <c r="V10" s="66"/>
      <c r="W10" s="76"/>
      <c r="X10" s="77"/>
      <c r="Y10" s="77"/>
      <c r="Z10" s="77"/>
      <c r="AA10" s="77"/>
      <c r="AB10" s="77"/>
      <c r="AC10" s="77"/>
      <c r="AD10" s="77"/>
      <c r="AE10" s="78"/>
      <c r="AF10" s="66"/>
      <c r="AG10" s="76"/>
      <c r="AH10" s="77"/>
      <c r="AI10" s="77"/>
      <c r="AJ10" s="77"/>
      <c r="AK10" s="77"/>
      <c r="AL10" s="77"/>
      <c r="AM10" s="77"/>
      <c r="AN10" s="78"/>
      <c r="AO10" s="66"/>
      <c r="AP10" s="110"/>
      <c r="AQ10" s="108"/>
      <c r="AR10" s="80">
        <v>7.96</v>
      </c>
      <c r="AS10" s="80"/>
      <c r="AT10" s="80"/>
      <c r="AU10" s="80"/>
      <c r="AV10" s="98"/>
      <c r="AW10" s="119">
        <f t="shared" si="0"/>
        <v>3.1840000000000002</v>
      </c>
      <c r="AX10" s="121"/>
      <c r="AY10" s="45"/>
      <c r="AZ10" s="45"/>
      <c r="BA10" s="45"/>
    </row>
    <row r="11" spans="2:53" ht="18.600000000000001" thickBot="1" x14ac:dyDescent="0.4">
      <c r="B11" s="149">
        <v>4</v>
      </c>
      <c r="C11" s="1" t="s">
        <v>202</v>
      </c>
      <c r="D11" s="151" t="s">
        <v>203</v>
      </c>
      <c r="E11" s="84">
        <v>12</v>
      </c>
      <c r="F11" s="115"/>
      <c r="G11" s="76"/>
      <c r="H11" s="77"/>
      <c r="I11" s="77"/>
      <c r="J11" s="77"/>
      <c r="K11" s="77"/>
      <c r="L11" s="78"/>
      <c r="M11" s="66"/>
      <c r="N11" s="76"/>
      <c r="O11" s="77"/>
      <c r="P11" s="77"/>
      <c r="Q11" s="77"/>
      <c r="R11" s="77"/>
      <c r="S11" s="77"/>
      <c r="T11" s="77"/>
      <c r="U11" s="78"/>
      <c r="V11" s="66"/>
      <c r="W11" s="76"/>
      <c r="X11" s="77"/>
      <c r="Y11" s="77"/>
      <c r="Z11" s="77"/>
      <c r="AA11" s="77"/>
      <c r="AB11" s="77"/>
      <c r="AC11" s="77"/>
      <c r="AD11" s="77"/>
      <c r="AE11" s="78"/>
      <c r="AF11" s="66"/>
      <c r="AG11" s="76"/>
      <c r="AH11" s="77"/>
      <c r="AI11" s="77"/>
      <c r="AJ11" s="77"/>
      <c r="AK11" s="77"/>
      <c r="AL11" s="77"/>
      <c r="AM11" s="77"/>
      <c r="AN11" s="78"/>
      <c r="AO11" s="66"/>
      <c r="AP11" s="110"/>
      <c r="AQ11" s="108"/>
      <c r="AR11" s="80">
        <v>8.58</v>
      </c>
      <c r="AS11" s="80"/>
      <c r="AT11" s="80"/>
      <c r="AU11" s="80"/>
      <c r="AV11" s="98"/>
      <c r="AW11" s="119">
        <f t="shared" si="0"/>
        <v>3.4320000000000004</v>
      </c>
      <c r="AX11" s="121"/>
      <c r="AY11" s="45"/>
      <c r="AZ11" s="45"/>
      <c r="BA11" s="45"/>
    </row>
    <row r="12" spans="2:53" ht="18" customHeight="1" thickBot="1" x14ac:dyDescent="0.4">
      <c r="B12" s="148">
        <v>5</v>
      </c>
      <c r="C12" s="1" t="s">
        <v>204</v>
      </c>
      <c r="D12" s="150" t="s">
        <v>205</v>
      </c>
      <c r="E12" s="84">
        <v>6</v>
      </c>
      <c r="F12" s="115"/>
      <c r="G12" s="76"/>
      <c r="H12" s="77"/>
      <c r="I12" s="77"/>
      <c r="J12" s="77"/>
      <c r="K12" s="77"/>
      <c r="L12" s="78"/>
      <c r="M12" s="66"/>
      <c r="N12" s="76"/>
      <c r="O12" s="77"/>
      <c r="P12" s="77"/>
      <c r="Q12" s="77"/>
      <c r="R12" s="77"/>
      <c r="S12" s="77"/>
      <c r="T12" s="77"/>
      <c r="U12" s="78"/>
      <c r="V12" s="66"/>
      <c r="W12" s="76"/>
      <c r="X12" s="77"/>
      <c r="Y12" s="77"/>
      <c r="Z12" s="77"/>
      <c r="AA12" s="77"/>
      <c r="AB12" s="77"/>
      <c r="AC12" s="77"/>
      <c r="AD12" s="77"/>
      <c r="AE12" s="78"/>
      <c r="AF12" s="66"/>
      <c r="AG12" s="76"/>
      <c r="AH12" s="77"/>
      <c r="AI12" s="77"/>
      <c r="AJ12" s="77"/>
      <c r="AK12" s="77"/>
      <c r="AL12" s="77"/>
      <c r="AM12" s="77"/>
      <c r="AN12" s="78"/>
      <c r="AO12" s="66"/>
      <c r="AP12" s="110"/>
      <c r="AQ12" s="108"/>
      <c r="AR12" s="80">
        <v>9.2200000000000006</v>
      </c>
      <c r="AS12" s="80"/>
      <c r="AT12" s="80"/>
      <c r="AU12" s="80"/>
      <c r="AV12" s="98"/>
      <c r="AW12" s="119">
        <f t="shared" si="0"/>
        <v>3.6880000000000006</v>
      </c>
      <c r="AX12" s="121"/>
      <c r="AY12" s="45"/>
      <c r="AZ12" s="45"/>
      <c r="BA12" s="45"/>
    </row>
    <row r="13" spans="2:53" ht="18.600000000000001" thickBot="1" x14ac:dyDescent="0.4">
      <c r="B13" s="149">
        <v>6</v>
      </c>
      <c r="C13" s="1" t="s">
        <v>206</v>
      </c>
      <c r="D13" s="151" t="s">
        <v>207</v>
      </c>
      <c r="E13" s="84">
        <v>7</v>
      </c>
      <c r="F13" s="115"/>
      <c r="G13" s="76"/>
      <c r="H13" s="77"/>
      <c r="I13" s="77"/>
      <c r="J13" s="77"/>
      <c r="K13" s="77"/>
      <c r="L13" s="78"/>
      <c r="M13" s="66"/>
      <c r="N13" s="76"/>
      <c r="O13" s="77"/>
      <c r="P13" s="77"/>
      <c r="Q13" s="77"/>
      <c r="R13" s="77"/>
      <c r="S13" s="77"/>
      <c r="T13" s="77"/>
      <c r="U13" s="78"/>
      <c r="V13" s="66"/>
      <c r="W13" s="76"/>
      <c r="X13" s="77"/>
      <c r="Y13" s="77"/>
      <c r="Z13" s="77"/>
      <c r="AA13" s="77"/>
      <c r="AB13" s="77"/>
      <c r="AC13" s="77"/>
      <c r="AD13" s="77"/>
      <c r="AE13" s="78"/>
      <c r="AF13" s="66"/>
      <c r="AG13" s="76"/>
      <c r="AH13" s="77"/>
      <c r="AI13" s="77"/>
      <c r="AJ13" s="77"/>
      <c r="AK13" s="77"/>
      <c r="AL13" s="77"/>
      <c r="AM13" s="77"/>
      <c r="AN13" s="78"/>
      <c r="AO13" s="66"/>
      <c r="AP13" s="110"/>
      <c r="AQ13" s="108"/>
      <c r="AR13" s="80">
        <v>6.17</v>
      </c>
      <c r="AS13" s="80"/>
      <c r="AT13" s="80"/>
      <c r="AU13" s="80"/>
      <c r="AV13" s="98"/>
      <c r="AW13" s="119">
        <f t="shared" si="0"/>
        <v>2.468</v>
      </c>
      <c r="AX13" s="121"/>
      <c r="AY13" s="45"/>
      <c r="AZ13" s="45"/>
      <c r="BA13" s="45"/>
    </row>
    <row r="14" spans="2:53" ht="18.600000000000001" thickBot="1" x14ac:dyDescent="0.4">
      <c r="B14" s="148">
        <v>7</v>
      </c>
      <c r="C14" s="1" t="s">
        <v>208</v>
      </c>
      <c r="D14" s="150" t="s">
        <v>209</v>
      </c>
      <c r="E14" s="84">
        <v>5</v>
      </c>
      <c r="F14" s="115"/>
      <c r="G14" s="76"/>
      <c r="H14" s="77"/>
      <c r="I14" s="77"/>
      <c r="J14" s="77"/>
      <c r="K14" s="77"/>
      <c r="L14" s="78"/>
      <c r="M14" s="66"/>
      <c r="N14" s="76"/>
      <c r="O14" s="77"/>
      <c r="P14" s="77"/>
      <c r="Q14" s="77"/>
      <c r="R14" s="77"/>
      <c r="S14" s="77"/>
      <c r="T14" s="77"/>
      <c r="U14" s="78"/>
      <c r="V14" s="66"/>
      <c r="W14" s="76"/>
      <c r="X14" s="77"/>
      <c r="Y14" s="77"/>
      <c r="Z14" s="77"/>
      <c r="AA14" s="77"/>
      <c r="AB14" s="77"/>
      <c r="AC14" s="77"/>
      <c r="AD14" s="77"/>
      <c r="AE14" s="78"/>
      <c r="AF14" s="66"/>
      <c r="AG14" s="76"/>
      <c r="AH14" s="77"/>
      <c r="AI14" s="77"/>
      <c r="AJ14" s="77"/>
      <c r="AK14" s="77"/>
      <c r="AL14" s="77"/>
      <c r="AM14" s="77"/>
      <c r="AN14" s="78"/>
      <c r="AO14" s="66"/>
      <c r="AP14" s="110"/>
      <c r="AQ14" s="108"/>
      <c r="AR14" s="80">
        <v>9.3699999999999992</v>
      </c>
      <c r="AS14" s="80"/>
      <c r="AT14" s="80"/>
      <c r="AU14" s="80"/>
      <c r="AV14" s="98"/>
      <c r="AW14" s="119">
        <f t="shared" si="0"/>
        <v>3.7479999999999998</v>
      </c>
      <c r="AX14" s="121"/>
      <c r="AY14" s="45"/>
      <c r="AZ14" s="45"/>
      <c r="BA14" s="45"/>
    </row>
    <row r="15" spans="2:53" ht="18.600000000000001" thickBot="1" x14ac:dyDescent="0.4">
      <c r="B15" s="149">
        <v>8</v>
      </c>
      <c r="C15" s="1" t="s">
        <v>210</v>
      </c>
      <c r="D15" s="151" t="s">
        <v>211</v>
      </c>
      <c r="E15" s="84">
        <v>12</v>
      </c>
      <c r="F15" s="115"/>
      <c r="G15" s="76"/>
      <c r="H15" s="77"/>
      <c r="I15" s="77"/>
      <c r="J15" s="77"/>
      <c r="K15" s="77"/>
      <c r="L15" s="78"/>
      <c r="M15" s="66"/>
      <c r="N15" s="76"/>
      <c r="O15" s="77"/>
      <c r="P15" s="77"/>
      <c r="Q15" s="77"/>
      <c r="R15" s="77"/>
      <c r="S15" s="77"/>
      <c r="T15" s="77"/>
      <c r="U15" s="78"/>
      <c r="V15" s="66"/>
      <c r="W15" s="76"/>
      <c r="X15" s="77"/>
      <c r="Y15" s="77"/>
      <c r="Z15" s="77"/>
      <c r="AA15" s="77"/>
      <c r="AB15" s="77"/>
      <c r="AC15" s="77"/>
      <c r="AD15" s="77"/>
      <c r="AE15" s="78"/>
      <c r="AF15" s="66"/>
      <c r="AG15" s="76"/>
      <c r="AH15" s="77"/>
      <c r="AI15" s="77"/>
      <c r="AJ15" s="77"/>
      <c r="AK15" s="77"/>
      <c r="AL15" s="77"/>
      <c r="AM15" s="77"/>
      <c r="AN15" s="78"/>
      <c r="AO15" s="66"/>
      <c r="AP15" s="110"/>
      <c r="AQ15" s="108"/>
      <c r="AR15" s="170"/>
      <c r="AS15" s="80"/>
      <c r="AT15" s="80"/>
      <c r="AU15" s="80"/>
      <c r="AV15" s="98"/>
      <c r="AW15" s="119">
        <f t="shared" si="0"/>
        <v>0</v>
      </c>
      <c r="AX15" s="121"/>
      <c r="AY15" s="45"/>
      <c r="AZ15" s="45"/>
      <c r="BA15" s="45"/>
    </row>
    <row r="16" spans="2:53" ht="18.600000000000001" thickBot="1" x14ac:dyDescent="0.4">
      <c r="B16" s="148">
        <v>9</v>
      </c>
      <c r="C16" s="1" t="s">
        <v>212</v>
      </c>
      <c r="D16" s="150" t="s">
        <v>213</v>
      </c>
      <c r="E16" s="171"/>
      <c r="F16" s="115"/>
      <c r="G16" s="76"/>
      <c r="H16" s="77"/>
      <c r="I16" s="77"/>
      <c r="J16" s="77"/>
      <c r="K16" s="77"/>
      <c r="L16" s="78"/>
      <c r="M16" s="66"/>
      <c r="N16" s="76"/>
      <c r="O16" s="77"/>
      <c r="P16" s="77"/>
      <c r="Q16" s="77"/>
      <c r="R16" s="77"/>
      <c r="S16" s="77"/>
      <c r="T16" s="77"/>
      <c r="U16" s="78"/>
      <c r="V16" s="66"/>
      <c r="W16" s="76"/>
      <c r="X16" s="77"/>
      <c r="Y16" s="77"/>
      <c r="Z16" s="77"/>
      <c r="AA16" s="77"/>
      <c r="AB16" s="77"/>
      <c r="AC16" s="77"/>
      <c r="AD16" s="77"/>
      <c r="AE16" s="78"/>
      <c r="AF16" s="66"/>
      <c r="AG16" s="76"/>
      <c r="AH16" s="77"/>
      <c r="AI16" s="77"/>
      <c r="AJ16" s="77"/>
      <c r="AK16" s="77"/>
      <c r="AL16" s="77"/>
      <c r="AM16" s="77"/>
      <c r="AN16" s="78"/>
      <c r="AO16" s="66"/>
      <c r="AP16" s="110"/>
      <c r="AQ16" s="108"/>
      <c r="AR16" s="80">
        <v>9.18</v>
      </c>
      <c r="AS16" s="80"/>
      <c r="AT16" s="80"/>
      <c r="AU16" s="80"/>
      <c r="AV16" s="98"/>
      <c r="AW16" s="119">
        <f t="shared" si="0"/>
        <v>3.6720000000000002</v>
      </c>
      <c r="AX16" s="121"/>
      <c r="AY16" s="45"/>
      <c r="AZ16" s="45"/>
      <c r="BA16" s="45"/>
    </row>
    <row r="17" spans="2:53" ht="18.600000000000001" thickBot="1" x14ac:dyDescent="0.4">
      <c r="B17" s="149">
        <v>10</v>
      </c>
      <c r="C17" s="1" t="s">
        <v>214</v>
      </c>
      <c r="D17" s="151" t="s">
        <v>215</v>
      </c>
      <c r="E17" s="84">
        <v>12</v>
      </c>
      <c r="F17" s="115"/>
      <c r="G17" s="76"/>
      <c r="H17" s="77"/>
      <c r="I17" s="77"/>
      <c r="J17" s="77"/>
      <c r="K17" s="77"/>
      <c r="L17" s="78"/>
      <c r="M17" s="66"/>
      <c r="N17" s="76"/>
      <c r="O17" s="77"/>
      <c r="P17" s="77"/>
      <c r="Q17" s="77"/>
      <c r="R17" s="77"/>
      <c r="S17" s="77"/>
      <c r="T17" s="77"/>
      <c r="U17" s="78"/>
      <c r="V17" s="66"/>
      <c r="W17" s="76"/>
      <c r="X17" s="77"/>
      <c r="Y17" s="77"/>
      <c r="Z17" s="77"/>
      <c r="AA17" s="77"/>
      <c r="AB17" s="77"/>
      <c r="AC17" s="77"/>
      <c r="AD17" s="77"/>
      <c r="AE17" s="78"/>
      <c r="AF17" s="66"/>
      <c r="AG17" s="76"/>
      <c r="AH17" s="77"/>
      <c r="AI17" s="77"/>
      <c r="AJ17" s="77"/>
      <c r="AK17" s="77"/>
      <c r="AL17" s="77"/>
      <c r="AM17" s="77"/>
      <c r="AN17" s="78"/>
      <c r="AO17" s="66"/>
      <c r="AP17" s="110"/>
      <c r="AQ17" s="108"/>
      <c r="AR17" s="80">
        <v>9.1300000000000008</v>
      </c>
      <c r="AS17" s="80"/>
      <c r="AT17" s="80"/>
      <c r="AU17" s="80"/>
      <c r="AV17" s="98"/>
      <c r="AW17" s="119">
        <f t="shared" si="0"/>
        <v>3.6520000000000006</v>
      </c>
      <c r="AX17" s="121"/>
      <c r="AY17" s="45"/>
      <c r="AZ17" s="45"/>
      <c r="BA17" s="45"/>
    </row>
    <row r="18" spans="2:53" ht="18.600000000000001" thickBot="1" x14ac:dyDescent="0.4">
      <c r="B18" s="148">
        <v>11</v>
      </c>
      <c r="C18" s="1" t="s">
        <v>216</v>
      </c>
      <c r="D18" s="150" t="s">
        <v>217</v>
      </c>
      <c r="E18" s="84">
        <v>5</v>
      </c>
      <c r="F18" s="115"/>
      <c r="G18" s="76"/>
      <c r="H18" s="77"/>
      <c r="I18" s="77"/>
      <c r="J18" s="77"/>
      <c r="K18" s="77"/>
      <c r="L18" s="78"/>
      <c r="M18" s="66"/>
      <c r="N18" s="76"/>
      <c r="O18" s="77"/>
      <c r="P18" s="77"/>
      <c r="Q18" s="77"/>
      <c r="R18" s="77"/>
      <c r="S18" s="77"/>
      <c r="T18" s="77"/>
      <c r="U18" s="78"/>
      <c r="V18" s="66"/>
      <c r="W18" s="76"/>
      <c r="X18" s="77"/>
      <c r="Y18" s="77"/>
      <c r="Z18" s="77"/>
      <c r="AA18" s="77"/>
      <c r="AB18" s="77"/>
      <c r="AC18" s="77"/>
      <c r="AD18" s="77"/>
      <c r="AE18" s="78"/>
      <c r="AF18" s="66"/>
      <c r="AG18" s="76"/>
      <c r="AH18" s="77"/>
      <c r="AI18" s="77"/>
      <c r="AJ18" s="77"/>
      <c r="AK18" s="77"/>
      <c r="AL18" s="77"/>
      <c r="AM18" s="77"/>
      <c r="AN18" s="78"/>
      <c r="AO18" s="66"/>
      <c r="AP18" s="110"/>
      <c r="AQ18" s="108"/>
      <c r="AR18" s="80">
        <v>9.27</v>
      </c>
      <c r="AS18" s="80"/>
      <c r="AT18" s="80"/>
      <c r="AU18" s="80"/>
      <c r="AV18" s="98"/>
      <c r="AW18" s="119">
        <f t="shared" si="0"/>
        <v>3.7080000000000002</v>
      </c>
      <c r="AX18" s="121"/>
      <c r="AY18" s="45"/>
      <c r="AZ18" s="45"/>
      <c r="BA18" s="45"/>
    </row>
    <row r="19" spans="2:53" ht="18.600000000000001" thickBot="1" x14ac:dyDescent="0.4">
      <c r="B19" s="149">
        <v>12</v>
      </c>
      <c r="C19" s="1" t="s">
        <v>218</v>
      </c>
      <c r="D19" s="151" t="s">
        <v>219</v>
      </c>
      <c r="E19" s="84">
        <v>12</v>
      </c>
      <c r="F19" s="115"/>
      <c r="G19" s="76"/>
      <c r="H19" s="77"/>
      <c r="I19" s="77"/>
      <c r="J19" s="77"/>
      <c r="K19" s="77"/>
      <c r="L19" s="78"/>
      <c r="M19" s="66"/>
      <c r="N19" s="76"/>
      <c r="O19" s="77"/>
      <c r="P19" s="77"/>
      <c r="Q19" s="77"/>
      <c r="R19" s="77"/>
      <c r="S19" s="77"/>
      <c r="T19" s="77"/>
      <c r="U19" s="78"/>
      <c r="V19" s="66"/>
      <c r="W19" s="76"/>
      <c r="X19" s="77"/>
      <c r="Y19" s="77"/>
      <c r="Z19" s="77"/>
      <c r="AA19" s="77"/>
      <c r="AB19" s="77"/>
      <c r="AC19" s="77"/>
      <c r="AD19" s="77"/>
      <c r="AE19" s="78"/>
      <c r="AF19" s="66"/>
      <c r="AG19" s="76"/>
      <c r="AH19" s="77"/>
      <c r="AI19" s="77"/>
      <c r="AJ19" s="77"/>
      <c r="AK19" s="77"/>
      <c r="AL19" s="77"/>
      <c r="AM19" s="77"/>
      <c r="AN19" s="78"/>
      <c r="AO19" s="66"/>
      <c r="AP19" s="110"/>
      <c r="AQ19" s="108"/>
      <c r="AR19" s="80">
        <v>6.17</v>
      </c>
      <c r="AS19" s="80"/>
      <c r="AT19" s="80"/>
      <c r="AU19" s="80"/>
      <c r="AV19" s="98"/>
      <c r="AW19" s="119">
        <f t="shared" si="0"/>
        <v>2.468</v>
      </c>
      <c r="AX19" s="121"/>
      <c r="AY19" s="45"/>
      <c r="AZ19" s="45"/>
      <c r="BA19" s="45"/>
    </row>
    <row r="20" spans="2:53" ht="19.2" customHeight="1" thickBot="1" x14ac:dyDescent="0.4">
      <c r="B20" s="148">
        <v>13</v>
      </c>
      <c r="C20" s="1" t="s">
        <v>220</v>
      </c>
      <c r="D20" s="150" t="s">
        <v>221</v>
      </c>
      <c r="E20" s="84">
        <v>7</v>
      </c>
      <c r="F20" s="115"/>
      <c r="G20" s="76"/>
      <c r="H20" s="77"/>
      <c r="I20" s="77"/>
      <c r="J20" s="77"/>
      <c r="K20" s="77"/>
      <c r="L20" s="78"/>
      <c r="M20" s="66"/>
      <c r="N20" s="76"/>
      <c r="O20" s="77"/>
      <c r="P20" s="77"/>
      <c r="Q20" s="77"/>
      <c r="R20" s="77"/>
      <c r="S20" s="77"/>
      <c r="T20" s="77"/>
      <c r="U20" s="78"/>
      <c r="V20" s="66"/>
      <c r="W20" s="76"/>
      <c r="X20" s="77"/>
      <c r="Y20" s="77"/>
      <c r="Z20" s="77"/>
      <c r="AA20" s="77"/>
      <c r="AB20" s="77"/>
      <c r="AC20" s="77"/>
      <c r="AD20" s="77"/>
      <c r="AE20" s="78"/>
      <c r="AF20" s="66"/>
      <c r="AG20" s="76"/>
      <c r="AH20" s="77"/>
      <c r="AI20" s="77"/>
      <c r="AJ20" s="77"/>
      <c r="AK20" s="77"/>
      <c r="AL20" s="77"/>
      <c r="AM20" s="77"/>
      <c r="AN20" s="78"/>
      <c r="AO20" s="66"/>
      <c r="AP20" s="110"/>
      <c r="AQ20" s="108"/>
      <c r="AR20" s="80">
        <v>8.17</v>
      </c>
      <c r="AS20" s="80"/>
      <c r="AT20" s="80"/>
      <c r="AU20" s="80"/>
      <c r="AV20" s="98"/>
      <c r="AW20" s="119">
        <f t="shared" si="0"/>
        <v>3.2680000000000002</v>
      </c>
      <c r="AX20" s="121"/>
      <c r="AY20" s="45"/>
      <c r="AZ20" s="45"/>
      <c r="BA20" s="45"/>
    </row>
    <row r="21" spans="2:53" ht="18.600000000000001" thickBot="1" x14ac:dyDescent="0.4">
      <c r="B21" s="149">
        <v>14</v>
      </c>
      <c r="C21" s="1" t="s">
        <v>222</v>
      </c>
      <c r="D21" s="151" t="s">
        <v>223</v>
      </c>
      <c r="E21" s="84">
        <v>5</v>
      </c>
      <c r="F21" s="115"/>
      <c r="G21" s="76"/>
      <c r="H21" s="77"/>
      <c r="I21" s="77"/>
      <c r="J21" s="77"/>
      <c r="K21" s="77"/>
      <c r="L21" s="78"/>
      <c r="M21" s="66"/>
      <c r="N21" s="76"/>
      <c r="O21" s="77"/>
      <c r="P21" s="77"/>
      <c r="Q21" s="77"/>
      <c r="R21" s="77"/>
      <c r="S21" s="77"/>
      <c r="T21" s="77"/>
      <c r="U21" s="78"/>
      <c r="V21" s="66"/>
      <c r="W21" s="76"/>
      <c r="X21" s="77"/>
      <c r="Y21" s="77"/>
      <c r="Z21" s="77"/>
      <c r="AA21" s="77"/>
      <c r="AB21" s="77"/>
      <c r="AC21" s="77"/>
      <c r="AD21" s="77"/>
      <c r="AE21" s="78"/>
      <c r="AF21" s="66"/>
      <c r="AG21" s="76"/>
      <c r="AH21" s="77"/>
      <c r="AI21" s="77"/>
      <c r="AJ21" s="77"/>
      <c r="AK21" s="77"/>
      <c r="AL21" s="77"/>
      <c r="AM21" s="77"/>
      <c r="AN21" s="78"/>
      <c r="AO21" s="66"/>
      <c r="AP21" s="110"/>
      <c r="AQ21" s="108"/>
      <c r="AR21" s="80">
        <v>9.06</v>
      </c>
      <c r="AS21" s="80"/>
      <c r="AT21" s="80"/>
      <c r="AU21" s="80"/>
      <c r="AV21" s="98"/>
      <c r="AW21" s="119">
        <f t="shared" si="0"/>
        <v>3.6240000000000006</v>
      </c>
      <c r="AX21" s="121"/>
      <c r="AY21" s="45"/>
      <c r="AZ21" s="45"/>
      <c r="BA21" s="45"/>
    </row>
    <row r="22" spans="2:53" ht="18.600000000000001" thickBot="1" x14ac:dyDescent="0.4">
      <c r="B22" s="148">
        <v>15</v>
      </c>
      <c r="C22" s="1" t="s">
        <v>224</v>
      </c>
      <c r="D22" s="150" t="s">
        <v>225</v>
      </c>
      <c r="E22" s="84">
        <v>5</v>
      </c>
      <c r="F22" s="115"/>
      <c r="G22" s="76"/>
      <c r="H22" s="77"/>
      <c r="I22" s="77"/>
      <c r="J22" s="77"/>
      <c r="K22" s="77"/>
      <c r="L22" s="78"/>
      <c r="M22" s="66"/>
      <c r="N22" s="76"/>
      <c r="O22" s="77"/>
      <c r="P22" s="77"/>
      <c r="Q22" s="77"/>
      <c r="R22" s="77"/>
      <c r="S22" s="77"/>
      <c r="T22" s="77"/>
      <c r="U22" s="78"/>
      <c r="V22" s="66"/>
      <c r="W22" s="76"/>
      <c r="X22" s="77"/>
      <c r="Y22" s="77"/>
      <c r="Z22" s="77"/>
      <c r="AA22" s="77"/>
      <c r="AB22" s="77"/>
      <c r="AC22" s="77"/>
      <c r="AD22" s="77"/>
      <c r="AE22" s="78"/>
      <c r="AF22" s="66"/>
      <c r="AG22" s="76"/>
      <c r="AH22" s="77"/>
      <c r="AI22" s="77"/>
      <c r="AJ22" s="77"/>
      <c r="AK22" s="77"/>
      <c r="AL22" s="77"/>
      <c r="AM22" s="77"/>
      <c r="AN22" s="78"/>
      <c r="AO22" s="66"/>
      <c r="AP22" s="110"/>
      <c r="AQ22" s="108"/>
      <c r="AR22" s="80">
        <v>9.3699999999999992</v>
      </c>
      <c r="AS22" s="80"/>
      <c r="AT22" s="80"/>
      <c r="AU22" s="80"/>
      <c r="AV22" s="98"/>
      <c r="AW22" s="119">
        <f t="shared" si="0"/>
        <v>3.7479999999999998</v>
      </c>
      <c r="AX22" s="121"/>
      <c r="AY22" s="45"/>
      <c r="AZ22" s="45"/>
      <c r="BA22" s="45"/>
    </row>
    <row r="23" spans="2:53" ht="18.600000000000001" thickBot="1" x14ac:dyDescent="0.4">
      <c r="B23" s="149">
        <v>16</v>
      </c>
      <c r="C23" s="1" t="s">
        <v>226</v>
      </c>
      <c r="D23" s="151" t="s">
        <v>227</v>
      </c>
      <c r="E23" s="84">
        <v>5</v>
      </c>
      <c r="F23" s="115"/>
      <c r="G23" s="76"/>
      <c r="H23" s="77"/>
      <c r="I23" s="77"/>
      <c r="J23" s="77"/>
      <c r="K23" s="77"/>
      <c r="L23" s="78"/>
      <c r="M23" s="66"/>
      <c r="N23" s="76"/>
      <c r="O23" s="77"/>
      <c r="P23" s="77"/>
      <c r="Q23" s="77"/>
      <c r="R23" s="77"/>
      <c r="S23" s="77"/>
      <c r="T23" s="77"/>
      <c r="U23" s="78"/>
      <c r="V23" s="66"/>
      <c r="W23" s="76"/>
      <c r="X23" s="77"/>
      <c r="Y23" s="77"/>
      <c r="Z23" s="77"/>
      <c r="AA23" s="77"/>
      <c r="AB23" s="77"/>
      <c r="AC23" s="77"/>
      <c r="AD23" s="77"/>
      <c r="AE23" s="78"/>
      <c r="AF23" s="66"/>
      <c r="AG23" s="76"/>
      <c r="AH23" s="77"/>
      <c r="AI23" s="77"/>
      <c r="AJ23" s="77"/>
      <c r="AK23" s="77"/>
      <c r="AL23" s="77"/>
      <c r="AM23" s="77"/>
      <c r="AN23" s="78"/>
      <c r="AO23" s="66"/>
      <c r="AP23" s="110"/>
      <c r="AQ23" s="108"/>
      <c r="AR23" s="80">
        <v>5.8</v>
      </c>
      <c r="AS23" s="80"/>
      <c r="AT23" s="80"/>
      <c r="AU23" s="80"/>
      <c r="AV23" s="98"/>
      <c r="AW23" s="119">
        <f t="shared" si="0"/>
        <v>2.3199999999999998</v>
      </c>
      <c r="AX23" s="121"/>
      <c r="AY23" s="45"/>
      <c r="AZ23" s="45"/>
      <c r="BA23" s="45"/>
    </row>
    <row r="24" spans="2:53" ht="18.600000000000001" thickBot="1" x14ac:dyDescent="0.4">
      <c r="B24" s="148">
        <v>17</v>
      </c>
      <c r="C24" s="1" t="s">
        <v>228</v>
      </c>
      <c r="D24" s="150" t="s">
        <v>229</v>
      </c>
      <c r="E24" s="84">
        <v>7</v>
      </c>
      <c r="F24" s="115"/>
      <c r="G24" s="76"/>
      <c r="H24" s="77"/>
      <c r="I24" s="77"/>
      <c r="J24" s="77"/>
      <c r="K24" s="77"/>
      <c r="L24" s="78"/>
      <c r="M24" s="66"/>
      <c r="N24" s="76"/>
      <c r="O24" s="77"/>
      <c r="P24" s="77"/>
      <c r="Q24" s="77"/>
      <c r="R24" s="77"/>
      <c r="S24" s="77"/>
      <c r="T24" s="77"/>
      <c r="U24" s="78"/>
      <c r="V24" s="66"/>
      <c r="W24" s="76"/>
      <c r="X24" s="77"/>
      <c r="Y24" s="77"/>
      <c r="Z24" s="77"/>
      <c r="AA24" s="77"/>
      <c r="AB24" s="77"/>
      <c r="AC24" s="77"/>
      <c r="AD24" s="77"/>
      <c r="AE24" s="78"/>
      <c r="AF24" s="66"/>
      <c r="AG24" s="76"/>
      <c r="AH24" s="77"/>
      <c r="AI24" s="77"/>
      <c r="AJ24" s="77"/>
      <c r="AK24" s="77"/>
      <c r="AL24" s="77"/>
      <c r="AM24" s="77"/>
      <c r="AN24" s="78"/>
      <c r="AO24" s="66"/>
      <c r="AP24" s="110"/>
      <c r="AQ24" s="108"/>
      <c r="AR24" s="80">
        <v>5.8</v>
      </c>
      <c r="AS24" s="80"/>
      <c r="AT24" s="80"/>
      <c r="AU24" s="80"/>
      <c r="AV24" s="98"/>
      <c r="AW24" s="119">
        <f t="shared" si="0"/>
        <v>2.3199999999999998</v>
      </c>
      <c r="AX24" s="121"/>
      <c r="AY24" s="45"/>
      <c r="AZ24" s="45"/>
      <c r="BA24" s="45"/>
    </row>
    <row r="25" spans="2:53" ht="18.600000000000001" thickBot="1" x14ac:dyDescent="0.4">
      <c r="B25" s="149">
        <v>18</v>
      </c>
      <c r="C25" s="1" t="s">
        <v>230</v>
      </c>
      <c r="D25" s="151" t="s">
        <v>231</v>
      </c>
      <c r="E25" s="84">
        <v>6</v>
      </c>
      <c r="F25" s="115"/>
      <c r="G25" s="76"/>
      <c r="H25" s="77"/>
      <c r="I25" s="77"/>
      <c r="J25" s="77"/>
      <c r="K25" s="77"/>
      <c r="L25" s="78"/>
      <c r="M25" s="66"/>
      <c r="N25" s="76"/>
      <c r="O25" s="77"/>
      <c r="P25" s="77"/>
      <c r="Q25" s="77"/>
      <c r="R25" s="77"/>
      <c r="S25" s="77"/>
      <c r="T25" s="77"/>
      <c r="U25" s="78"/>
      <c r="V25" s="66"/>
      <c r="W25" s="76"/>
      <c r="X25" s="77"/>
      <c r="Y25" s="77"/>
      <c r="Z25" s="77"/>
      <c r="AA25" s="77"/>
      <c r="AB25" s="77"/>
      <c r="AC25" s="77"/>
      <c r="AD25" s="77"/>
      <c r="AE25" s="78"/>
      <c r="AF25" s="66"/>
      <c r="AG25" s="76"/>
      <c r="AH25" s="77"/>
      <c r="AI25" s="77"/>
      <c r="AJ25" s="77"/>
      <c r="AK25" s="77"/>
      <c r="AL25" s="77"/>
      <c r="AM25" s="77"/>
      <c r="AN25" s="78"/>
      <c r="AO25" s="66"/>
      <c r="AP25" s="110"/>
      <c r="AQ25" s="108"/>
      <c r="AR25" s="80">
        <v>9.2200000000000006</v>
      </c>
      <c r="AS25" s="80"/>
      <c r="AT25" s="80"/>
      <c r="AU25" s="80"/>
      <c r="AV25" s="98"/>
      <c r="AW25" s="119">
        <f t="shared" si="0"/>
        <v>3.6880000000000006</v>
      </c>
      <c r="AX25" s="121"/>
      <c r="AY25" s="45"/>
      <c r="AZ25" s="45"/>
      <c r="BA25" s="45"/>
    </row>
    <row r="26" spans="2:53" ht="18.600000000000001" thickBot="1" x14ac:dyDescent="0.4">
      <c r="B26" s="148">
        <v>19</v>
      </c>
      <c r="C26" s="1" t="s">
        <v>232</v>
      </c>
      <c r="D26" s="150" t="s">
        <v>233</v>
      </c>
      <c r="E26" s="84">
        <v>6</v>
      </c>
      <c r="F26" s="115"/>
      <c r="G26" s="76"/>
      <c r="H26" s="77"/>
      <c r="I26" s="77"/>
      <c r="J26" s="77"/>
      <c r="K26" s="77"/>
      <c r="L26" s="78"/>
      <c r="M26" s="66"/>
      <c r="N26" s="76"/>
      <c r="O26" s="77"/>
      <c r="P26" s="77"/>
      <c r="Q26" s="77"/>
      <c r="R26" s="77"/>
      <c r="S26" s="77"/>
      <c r="T26" s="77"/>
      <c r="U26" s="78"/>
      <c r="V26" s="66"/>
      <c r="W26" s="76"/>
      <c r="X26" s="77"/>
      <c r="Y26" s="77"/>
      <c r="Z26" s="77"/>
      <c r="AA26" s="77"/>
      <c r="AB26" s="77"/>
      <c r="AC26" s="77"/>
      <c r="AD26" s="77"/>
      <c r="AE26" s="78"/>
      <c r="AF26" s="66"/>
      <c r="AG26" s="76"/>
      <c r="AH26" s="77"/>
      <c r="AI26" s="77"/>
      <c r="AJ26" s="77"/>
      <c r="AK26" s="77"/>
      <c r="AL26" s="77"/>
      <c r="AM26" s="77"/>
      <c r="AN26" s="78"/>
      <c r="AO26" s="66"/>
      <c r="AP26" s="110"/>
      <c r="AQ26" s="108"/>
      <c r="AR26" s="80">
        <v>9.3699999999999992</v>
      </c>
      <c r="AS26" s="80"/>
      <c r="AT26" s="80"/>
      <c r="AU26" s="80"/>
      <c r="AV26" s="98"/>
      <c r="AW26" s="119">
        <f t="shared" si="0"/>
        <v>3.7479999999999998</v>
      </c>
      <c r="AX26" s="121"/>
      <c r="AY26" s="45"/>
      <c r="AZ26" s="45"/>
      <c r="BA26" s="45"/>
    </row>
    <row r="27" spans="2:53" ht="18.600000000000001" thickBot="1" x14ac:dyDescent="0.4">
      <c r="B27" s="149">
        <v>20</v>
      </c>
      <c r="C27" s="1" t="s">
        <v>234</v>
      </c>
      <c r="D27" s="151" t="s">
        <v>235</v>
      </c>
      <c r="E27" s="125">
        <v>7</v>
      </c>
      <c r="F27" s="126"/>
      <c r="G27" s="127"/>
      <c r="H27" s="128"/>
      <c r="I27" s="128"/>
      <c r="J27" s="128"/>
      <c r="K27" s="128"/>
      <c r="L27" s="129"/>
      <c r="M27" s="130"/>
      <c r="N27" s="127"/>
      <c r="O27" s="128"/>
      <c r="P27" s="128"/>
      <c r="Q27" s="128"/>
      <c r="R27" s="128"/>
      <c r="S27" s="128"/>
      <c r="T27" s="128"/>
      <c r="U27" s="129"/>
      <c r="V27" s="130"/>
      <c r="W27" s="127"/>
      <c r="X27" s="128"/>
      <c r="Y27" s="128"/>
      <c r="Z27" s="128"/>
      <c r="AA27" s="128"/>
      <c r="AB27" s="128"/>
      <c r="AC27" s="128"/>
      <c r="AD27" s="128"/>
      <c r="AE27" s="129"/>
      <c r="AF27" s="130"/>
      <c r="AG27" s="127"/>
      <c r="AH27" s="128"/>
      <c r="AI27" s="128"/>
      <c r="AJ27" s="128"/>
      <c r="AK27" s="128"/>
      <c r="AL27" s="128"/>
      <c r="AM27" s="128"/>
      <c r="AN27" s="129"/>
      <c r="AO27" s="130"/>
      <c r="AP27" s="131"/>
      <c r="AQ27" s="132"/>
      <c r="AR27" s="133">
        <v>8.58</v>
      </c>
      <c r="AS27" s="133"/>
      <c r="AT27" s="133"/>
      <c r="AU27" s="133"/>
      <c r="AV27" s="134"/>
      <c r="AW27" s="119">
        <f t="shared" si="0"/>
        <v>3.4320000000000004</v>
      </c>
      <c r="AX27" s="121"/>
      <c r="AY27" s="45"/>
      <c r="AZ27" s="45"/>
      <c r="BA27" s="45"/>
    </row>
    <row r="28" spans="2:53" ht="18.600000000000001" thickBot="1" x14ac:dyDescent="0.4">
      <c r="B28" s="148">
        <v>21</v>
      </c>
      <c r="C28" s="1" t="s">
        <v>236</v>
      </c>
      <c r="D28" s="150" t="s">
        <v>237</v>
      </c>
      <c r="E28" s="84">
        <v>6</v>
      </c>
      <c r="F28" s="115"/>
      <c r="G28" s="76"/>
      <c r="H28" s="77"/>
      <c r="I28" s="77"/>
      <c r="J28" s="77"/>
      <c r="K28" s="77"/>
      <c r="L28" s="78"/>
      <c r="M28" s="66"/>
      <c r="N28" s="76"/>
      <c r="O28" s="77"/>
      <c r="P28" s="77"/>
      <c r="Q28" s="77"/>
      <c r="R28" s="77"/>
      <c r="S28" s="77"/>
      <c r="T28" s="77"/>
      <c r="U28" s="78"/>
      <c r="V28" s="66"/>
      <c r="W28" s="76"/>
      <c r="X28" s="77"/>
      <c r="Y28" s="77"/>
      <c r="Z28" s="77"/>
      <c r="AA28" s="77"/>
      <c r="AB28" s="77"/>
      <c r="AC28" s="77"/>
      <c r="AD28" s="77"/>
      <c r="AE28" s="78"/>
      <c r="AF28" s="66"/>
      <c r="AG28" s="76"/>
      <c r="AH28" s="77"/>
      <c r="AI28" s="77"/>
      <c r="AJ28" s="77"/>
      <c r="AK28" s="77"/>
      <c r="AL28" s="77"/>
      <c r="AM28" s="77"/>
      <c r="AN28" s="78"/>
      <c r="AO28" s="66"/>
      <c r="AP28" s="110"/>
      <c r="AQ28" s="108"/>
      <c r="AR28" s="80">
        <v>9.08</v>
      </c>
      <c r="AS28" s="80"/>
      <c r="AT28" s="80"/>
      <c r="AU28" s="80"/>
      <c r="AV28" s="98"/>
      <c r="AW28" s="119">
        <f t="shared" si="0"/>
        <v>3.6320000000000001</v>
      </c>
      <c r="AX28" s="121"/>
      <c r="AY28" s="45"/>
      <c r="AZ28" s="45"/>
      <c r="BA28" s="45"/>
    </row>
    <row r="29" spans="2:53" ht="18.600000000000001" thickBot="1" x14ac:dyDescent="0.4">
      <c r="B29" s="149">
        <v>22</v>
      </c>
      <c r="C29" s="1" t="s">
        <v>238</v>
      </c>
      <c r="D29" s="151" t="s">
        <v>239</v>
      </c>
      <c r="E29" s="84">
        <v>6</v>
      </c>
      <c r="F29" s="115"/>
      <c r="G29" s="76"/>
      <c r="H29" s="77"/>
      <c r="I29" s="77"/>
      <c r="J29" s="77"/>
      <c r="K29" s="77"/>
      <c r="L29" s="78"/>
      <c r="M29" s="66"/>
      <c r="N29" s="76"/>
      <c r="O29" s="77"/>
      <c r="P29" s="77"/>
      <c r="Q29" s="77"/>
      <c r="R29" s="77"/>
      <c r="S29" s="77"/>
      <c r="T29" s="77"/>
      <c r="U29" s="78"/>
      <c r="V29" s="66"/>
      <c r="W29" s="76"/>
      <c r="X29" s="77"/>
      <c r="Y29" s="77"/>
      <c r="Z29" s="77"/>
      <c r="AA29" s="77"/>
      <c r="AB29" s="77"/>
      <c r="AC29" s="77"/>
      <c r="AD29" s="77"/>
      <c r="AE29" s="78"/>
      <c r="AF29" s="66"/>
      <c r="AG29" s="76"/>
      <c r="AH29" s="77"/>
      <c r="AI29" s="77"/>
      <c r="AJ29" s="77"/>
      <c r="AK29" s="77"/>
      <c r="AL29" s="77"/>
      <c r="AM29" s="77"/>
      <c r="AN29" s="78"/>
      <c r="AO29" s="66"/>
      <c r="AP29" s="110"/>
      <c r="AQ29" s="108"/>
      <c r="AR29" s="80">
        <v>9.17</v>
      </c>
      <c r="AS29" s="80"/>
      <c r="AT29" s="80"/>
      <c r="AU29" s="80"/>
      <c r="AV29" s="98"/>
      <c r="AW29" s="119">
        <f t="shared" si="0"/>
        <v>3.6680000000000001</v>
      </c>
      <c r="AX29" s="121"/>
      <c r="AY29" s="45"/>
      <c r="AZ29" s="45"/>
      <c r="BA29" s="45"/>
    </row>
    <row r="30" spans="2:53" ht="18.600000000000001" thickBot="1" x14ac:dyDescent="0.4">
      <c r="B30" s="148">
        <v>23</v>
      </c>
      <c r="C30" s="1" t="s">
        <v>240</v>
      </c>
      <c r="D30" s="150" t="s">
        <v>241</v>
      </c>
      <c r="E30" s="84">
        <v>5</v>
      </c>
      <c r="F30" s="115"/>
      <c r="G30" s="76"/>
      <c r="H30" s="77"/>
      <c r="I30" s="77"/>
      <c r="J30" s="77"/>
      <c r="K30" s="77"/>
      <c r="L30" s="78"/>
      <c r="M30" s="66"/>
      <c r="N30" s="76"/>
      <c r="O30" s="77"/>
      <c r="P30" s="77"/>
      <c r="Q30" s="77"/>
      <c r="R30" s="77"/>
      <c r="S30" s="77"/>
      <c r="T30" s="77"/>
      <c r="U30" s="78"/>
      <c r="V30" s="66"/>
      <c r="W30" s="76"/>
      <c r="X30" s="77"/>
      <c r="Y30" s="77"/>
      <c r="Z30" s="77"/>
      <c r="AA30" s="77"/>
      <c r="AB30" s="77"/>
      <c r="AC30" s="77"/>
      <c r="AD30" s="77"/>
      <c r="AE30" s="78"/>
      <c r="AF30" s="66"/>
      <c r="AG30" s="76"/>
      <c r="AH30" s="77"/>
      <c r="AI30" s="77"/>
      <c r="AJ30" s="77"/>
      <c r="AK30" s="77"/>
      <c r="AL30" s="77"/>
      <c r="AM30" s="77"/>
      <c r="AN30" s="78"/>
      <c r="AO30" s="66"/>
      <c r="AP30" s="110"/>
      <c r="AQ30" s="108"/>
      <c r="AR30" s="80">
        <v>9.1300000000000008</v>
      </c>
      <c r="AS30" s="80"/>
      <c r="AT30" s="80"/>
      <c r="AU30" s="80"/>
      <c r="AV30" s="98"/>
      <c r="AW30" s="119">
        <f t="shared" si="0"/>
        <v>3.6520000000000006</v>
      </c>
      <c r="AX30" s="121"/>
      <c r="AY30" s="45"/>
      <c r="AZ30" s="45"/>
      <c r="BA30" s="45"/>
    </row>
    <row r="31" spans="2:53" ht="18.600000000000001" thickBot="1" x14ac:dyDescent="0.4">
      <c r="B31" s="149">
        <v>24</v>
      </c>
      <c r="C31" s="1" t="s">
        <v>242</v>
      </c>
      <c r="D31" s="151" t="s">
        <v>243</v>
      </c>
      <c r="E31" s="84">
        <v>6</v>
      </c>
      <c r="F31" s="115"/>
      <c r="G31" s="76"/>
      <c r="H31" s="77"/>
      <c r="I31" s="77"/>
      <c r="J31" s="77"/>
      <c r="K31" s="77"/>
      <c r="L31" s="78"/>
      <c r="M31" s="66"/>
      <c r="N31" s="76"/>
      <c r="O31" s="77"/>
      <c r="P31" s="77"/>
      <c r="Q31" s="77"/>
      <c r="R31" s="77"/>
      <c r="S31" s="77"/>
      <c r="T31" s="77"/>
      <c r="U31" s="78"/>
      <c r="V31" s="66"/>
      <c r="W31" s="76"/>
      <c r="X31" s="77"/>
      <c r="Y31" s="77"/>
      <c r="Z31" s="77"/>
      <c r="AA31" s="77"/>
      <c r="AB31" s="77"/>
      <c r="AC31" s="77"/>
      <c r="AD31" s="77"/>
      <c r="AE31" s="78"/>
      <c r="AF31" s="66"/>
      <c r="AG31" s="76"/>
      <c r="AH31" s="77"/>
      <c r="AI31" s="77"/>
      <c r="AJ31" s="77"/>
      <c r="AK31" s="77"/>
      <c r="AL31" s="77"/>
      <c r="AM31" s="77"/>
      <c r="AN31" s="78"/>
      <c r="AO31" s="66"/>
      <c r="AP31" s="110"/>
      <c r="AQ31" s="108"/>
      <c r="AR31" s="80">
        <v>9.17</v>
      </c>
      <c r="AS31" s="80"/>
      <c r="AT31" s="80"/>
      <c r="AU31" s="80"/>
      <c r="AV31" s="98"/>
      <c r="AW31" s="119">
        <f t="shared" si="0"/>
        <v>3.6680000000000001</v>
      </c>
      <c r="AX31" s="121"/>
      <c r="AY31" s="45"/>
      <c r="AZ31" s="45"/>
      <c r="BA31" s="45"/>
    </row>
    <row r="32" spans="2:53" ht="22.2" customHeight="1" thickBot="1" x14ac:dyDescent="0.4">
      <c r="B32" s="148">
        <v>25</v>
      </c>
      <c r="C32" s="1" t="s">
        <v>244</v>
      </c>
      <c r="D32" s="150" t="s">
        <v>245</v>
      </c>
      <c r="E32" s="125">
        <v>6</v>
      </c>
      <c r="F32" s="126"/>
      <c r="G32" s="127"/>
      <c r="H32" s="128"/>
      <c r="I32" s="128"/>
      <c r="J32" s="128"/>
      <c r="K32" s="128"/>
      <c r="L32" s="129"/>
      <c r="M32" s="130"/>
      <c r="N32" s="127"/>
      <c r="O32" s="128"/>
      <c r="P32" s="128"/>
      <c r="Q32" s="128"/>
      <c r="R32" s="128"/>
      <c r="S32" s="128"/>
      <c r="T32" s="128"/>
      <c r="U32" s="129"/>
      <c r="V32" s="130"/>
      <c r="W32" s="127"/>
      <c r="X32" s="128"/>
      <c r="Y32" s="128"/>
      <c r="Z32" s="128"/>
      <c r="AA32" s="128"/>
      <c r="AB32" s="128"/>
      <c r="AC32" s="128"/>
      <c r="AD32" s="128"/>
      <c r="AE32" s="129"/>
      <c r="AF32" s="130"/>
      <c r="AG32" s="127"/>
      <c r="AH32" s="128"/>
      <c r="AI32" s="128"/>
      <c r="AJ32" s="128"/>
      <c r="AK32" s="128"/>
      <c r="AL32" s="128"/>
      <c r="AM32" s="128"/>
      <c r="AN32" s="129"/>
      <c r="AO32" s="130"/>
      <c r="AP32" s="131"/>
      <c r="AQ32" s="132"/>
      <c r="AR32" s="133">
        <v>9.3699999999999992</v>
      </c>
      <c r="AS32" s="133"/>
      <c r="AT32" s="133"/>
      <c r="AU32" s="133"/>
      <c r="AV32" s="134"/>
      <c r="AW32" s="119">
        <f t="shared" si="0"/>
        <v>3.7479999999999998</v>
      </c>
      <c r="AX32" s="121"/>
      <c r="AY32" s="45"/>
      <c r="AZ32" s="45"/>
      <c r="BA32" s="45"/>
    </row>
    <row r="33" spans="2:53" ht="18.600000000000001" thickBot="1" x14ac:dyDescent="0.4">
      <c r="B33" s="149">
        <v>26</v>
      </c>
      <c r="C33" s="1" t="s">
        <v>246</v>
      </c>
      <c r="D33" s="151" t="s">
        <v>247</v>
      </c>
      <c r="E33" s="84">
        <v>12</v>
      </c>
      <c r="F33" s="115"/>
      <c r="G33" s="76"/>
      <c r="H33" s="77"/>
      <c r="I33" s="77"/>
      <c r="J33" s="77"/>
      <c r="K33" s="77"/>
      <c r="L33" s="78"/>
      <c r="M33" s="66"/>
      <c r="N33" s="76"/>
      <c r="O33" s="77"/>
      <c r="P33" s="77"/>
      <c r="Q33" s="77"/>
      <c r="R33" s="77"/>
      <c r="S33" s="77"/>
      <c r="T33" s="77"/>
      <c r="U33" s="78"/>
      <c r="V33" s="66"/>
      <c r="W33" s="76"/>
      <c r="X33" s="77"/>
      <c r="Y33" s="77"/>
      <c r="Z33" s="77"/>
      <c r="AA33" s="77"/>
      <c r="AB33" s="77"/>
      <c r="AC33" s="77"/>
      <c r="AD33" s="77"/>
      <c r="AE33" s="78"/>
      <c r="AF33" s="66"/>
      <c r="AG33" s="76"/>
      <c r="AH33" s="77"/>
      <c r="AI33" s="77"/>
      <c r="AJ33" s="77"/>
      <c r="AK33" s="77"/>
      <c r="AL33" s="77"/>
      <c r="AM33" s="77"/>
      <c r="AN33" s="78"/>
      <c r="AO33" s="66"/>
      <c r="AP33" s="110"/>
      <c r="AQ33" s="108"/>
      <c r="AR33" s="80">
        <v>8.26</v>
      </c>
      <c r="AS33" s="80"/>
      <c r="AT33" s="80"/>
      <c r="AU33" s="80"/>
      <c r="AV33" s="98"/>
      <c r="AW33" s="119">
        <f t="shared" si="0"/>
        <v>3.3040000000000003</v>
      </c>
      <c r="AX33" s="121"/>
      <c r="AY33" s="45"/>
      <c r="AZ33" s="45"/>
      <c r="BA33" s="45"/>
    </row>
    <row r="34" spans="2:53" ht="18.600000000000001" thickBot="1" x14ac:dyDescent="0.4">
      <c r="B34" s="148">
        <v>27</v>
      </c>
      <c r="C34" s="1" t="s">
        <v>248</v>
      </c>
      <c r="D34" s="150" t="s">
        <v>249</v>
      </c>
      <c r="E34" s="84">
        <v>7</v>
      </c>
      <c r="F34" s="115"/>
      <c r="G34" s="76"/>
      <c r="H34" s="77"/>
      <c r="I34" s="77"/>
      <c r="J34" s="77"/>
      <c r="K34" s="77"/>
      <c r="L34" s="78"/>
      <c r="M34" s="66"/>
      <c r="N34" s="76"/>
      <c r="O34" s="77"/>
      <c r="P34" s="77"/>
      <c r="Q34" s="77"/>
      <c r="R34" s="77"/>
      <c r="S34" s="77"/>
      <c r="T34" s="77"/>
      <c r="U34" s="78"/>
      <c r="V34" s="66"/>
      <c r="W34" s="76"/>
      <c r="X34" s="77"/>
      <c r="Y34" s="77"/>
      <c r="Z34" s="77"/>
      <c r="AA34" s="77"/>
      <c r="AB34" s="77"/>
      <c r="AC34" s="77"/>
      <c r="AD34" s="77"/>
      <c r="AE34" s="78"/>
      <c r="AF34" s="66"/>
      <c r="AG34" s="76"/>
      <c r="AH34" s="77"/>
      <c r="AI34" s="77"/>
      <c r="AJ34" s="77"/>
      <c r="AK34" s="77"/>
      <c r="AL34" s="77"/>
      <c r="AM34" s="77"/>
      <c r="AN34" s="78"/>
      <c r="AO34" s="66"/>
      <c r="AP34" s="110"/>
      <c r="AQ34" s="108"/>
      <c r="AR34" s="80">
        <v>8.86</v>
      </c>
      <c r="AS34" s="80"/>
      <c r="AT34" s="80"/>
      <c r="AU34" s="80"/>
      <c r="AV34" s="98"/>
      <c r="AW34" s="119">
        <f t="shared" si="0"/>
        <v>3.544</v>
      </c>
      <c r="AX34" s="121"/>
      <c r="AY34" s="45"/>
      <c r="AZ34" s="45"/>
      <c r="BA34" s="45"/>
    </row>
    <row r="35" spans="2:53" ht="18.600000000000001" thickBot="1" x14ac:dyDescent="0.4">
      <c r="B35" s="149">
        <v>28</v>
      </c>
      <c r="C35" s="1" t="s">
        <v>250</v>
      </c>
      <c r="D35" s="151" t="s">
        <v>251</v>
      </c>
      <c r="E35" s="84">
        <v>12</v>
      </c>
      <c r="F35" s="115"/>
      <c r="G35" s="76"/>
      <c r="H35" s="77"/>
      <c r="I35" s="77"/>
      <c r="J35" s="77"/>
      <c r="K35" s="77"/>
      <c r="L35" s="78"/>
      <c r="M35" s="66"/>
      <c r="N35" s="76"/>
      <c r="O35" s="77"/>
      <c r="P35" s="77"/>
      <c r="Q35" s="77"/>
      <c r="R35" s="77"/>
      <c r="S35" s="77"/>
      <c r="T35" s="77"/>
      <c r="U35" s="78"/>
      <c r="V35" s="66"/>
      <c r="W35" s="76"/>
      <c r="X35" s="77"/>
      <c r="Y35" s="77"/>
      <c r="Z35" s="77"/>
      <c r="AA35" s="77"/>
      <c r="AB35" s="77"/>
      <c r="AC35" s="77"/>
      <c r="AD35" s="77"/>
      <c r="AE35" s="78"/>
      <c r="AF35" s="66"/>
      <c r="AG35" s="76"/>
      <c r="AH35" s="77"/>
      <c r="AI35" s="77"/>
      <c r="AJ35" s="77"/>
      <c r="AK35" s="77"/>
      <c r="AL35" s="77"/>
      <c r="AM35" s="77"/>
      <c r="AN35" s="78"/>
      <c r="AO35" s="66"/>
      <c r="AP35" s="110"/>
      <c r="AQ35" s="108"/>
      <c r="AR35" s="80">
        <v>8.86</v>
      </c>
      <c r="AS35" s="80"/>
      <c r="AT35" s="80"/>
      <c r="AU35" s="80"/>
      <c r="AV35" s="98"/>
      <c r="AW35" s="119">
        <f t="shared" si="0"/>
        <v>3.544</v>
      </c>
      <c r="AX35" s="121"/>
      <c r="AY35" s="45"/>
      <c r="AZ35" s="45"/>
      <c r="BA35" s="45"/>
    </row>
    <row r="36" spans="2:53" ht="18.600000000000001" thickBot="1" x14ac:dyDescent="0.4">
      <c r="B36" s="148">
        <v>29</v>
      </c>
      <c r="C36" s="1" t="s">
        <v>252</v>
      </c>
      <c r="D36" s="150" t="s">
        <v>253</v>
      </c>
      <c r="E36" s="84">
        <v>7</v>
      </c>
      <c r="F36" s="115"/>
      <c r="G36" s="76"/>
      <c r="H36" s="77"/>
      <c r="I36" s="77"/>
      <c r="J36" s="77"/>
      <c r="K36" s="77"/>
      <c r="L36" s="78"/>
      <c r="M36" s="66"/>
      <c r="N36" s="76"/>
      <c r="O36" s="77"/>
      <c r="P36" s="77"/>
      <c r="Q36" s="77"/>
      <c r="R36" s="77"/>
      <c r="S36" s="77"/>
      <c r="T36" s="77"/>
      <c r="U36" s="78"/>
      <c r="V36" s="66"/>
      <c r="W36" s="76"/>
      <c r="X36" s="77"/>
      <c r="Y36" s="77"/>
      <c r="Z36" s="77"/>
      <c r="AA36" s="77"/>
      <c r="AB36" s="77"/>
      <c r="AC36" s="77"/>
      <c r="AD36" s="77"/>
      <c r="AE36" s="78"/>
      <c r="AF36" s="66"/>
      <c r="AG36" s="76"/>
      <c r="AH36" s="77"/>
      <c r="AI36" s="77"/>
      <c r="AJ36" s="77"/>
      <c r="AK36" s="77"/>
      <c r="AL36" s="77"/>
      <c r="AM36" s="77"/>
      <c r="AN36" s="78"/>
      <c r="AO36" s="66"/>
      <c r="AP36" s="110"/>
      <c r="AQ36" s="108"/>
      <c r="AR36" s="80">
        <v>9.4700000000000006</v>
      </c>
      <c r="AS36" s="80"/>
      <c r="AT36" s="80"/>
      <c r="AU36" s="80"/>
      <c r="AV36" s="98"/>
      <c r="AW36" s="119">
        <f t="shared" si="0"/>
        <v>3.7880000000000003</v>
      </c>
      <c r="AX36" s="121"/>
      <c r="AY36" s="45"/>
      <c r="AZ36" s="45"/>
      <c r="BA36" s="45"/>
    </row>
    <row r="37" spans="2:53" ht="18.600000000000001" thickBot="1" x14ac:dyDescent="0.4">
      <c r="B37" s="149">
        <v>30</v>
      </c>
      <c r="C37" s="1" t="s">
        <v>254</v>
      </c>
      <c r="D37" s="151" t="s">
        <v>255</v>
      </c>
      <c r="E37" s="84">
        <v>5</v>
      </c>
      <c r="F37" s="115"/>
      <c r="G37" s="76"/>
      <c r="H37" s="77"/>
      <c r="I37" s="77"/>
      <c r="J37" s="77"/>
      <c r="K37" s="77"/>
      <c r="L37" s="78"/>
      <c r="M37" s="66"/>
      <c r="N37" s="76"/>
      <c r="O37" s="77"/>
      <c r="P37" s="77"/>
      <c r="Q37" s="77"/>
      <c r="R37" s="77"/>
      <c r="S37" s="77"/>
      <c r="T37" s="77"/>
      <c r="U37" s="78"/>
      <c r="V37" s="66"/>
      <c r="W37" s="76"/>
      <c r="X37" s="77"/>
      <c r="Y37" s="77"/>
      <c r="Z37" s="77"/>
      <c r="AA37" s="77"/>
      <c r="AB37" s="77"/>
      <c r="AC37" s="77"/>
      <c r="AD37" s="77"/>
      <c r="AE37" s="78"/>
      <c r="AF37" s="66"/>
      <c r="AG37" s="76"/>
      <c r="AH37" s="77"/>
      <c r="AI37" s="77"/>
      <c r="AJ37" s="77"/>
      <c r="AK37" s="77"/>
      <c r="AL37" s="77"/>
      <c r="AM37" s="77"/>
      <c r="AN37" s="78"/>
      <c r="AO37" s="66"/>
      <c r="AP37" s="110"/>
      <c r="AQ37" s="108"/>
      <c r="AR37" s="80">
        <v>6.09</v>
      </c>
      <c r="AS37" s="80"/>
      <c r="AT37" s="80"/>
      <c r="AU37" s="80"/>
      <c r="AV37" s="98"/>
      <c r="AW37" s="119">
        <f t="shared" si="0"/>
        <v>2.4359999999999999</v>
      </c>
      <c r="AX37" s="121"/>
      <c r="AY37" s="45"/>
      <c r="AZ37" s="45"/>
      <c r="BA37" s="45"/>
    </row>
    <row r="38" spans="2:53" ht="18.600000000000001" thickBot="1" x14ac:dyDescent="0.4">
      <c r="B38" s="148">
        <v>31</v>
      </c>
      <c r="C38" s="1" t="s">
        <v>256</v>
      </c>
      <c r="D38" s="150" t="s">
        <v>81</v>
      </c>
      <c r="E38" s="84">
        <v>12</v>
      </c>
      <c r="F38" s="115"/>
      <c r="G38" s="76"/>
      <c r="H38" s="77"/>
      <c r="I38" s="77"/>
      <c r="J38" s="77"/>
      <c r="K38" s="77"/>
      <c r="L38" s="78"/>
      <c r="M38" s="66"/>
      <c r="N38" s="76"/>
      <c r="O38" s="77"/>
      <c r="P38" s="77"/>
      <c r="Q38" s="77"/>
      <c r="R38" s="77"/>
      <c r="S38" s="77"/>
      <c r="T38" s="77"/>
      <c r="U38" s="78"/>
      <c r="V38" s="66"/>
      <c r="W38" s="76"/>
      <c r="X38" s="77"/>
      <c r="Y38" s="77"/>
      <c r="Z38" s="77"/>
      <c r="AA38" s="77"/>
      <c r="AB38" s="77"/>
      <c r="AC38" s="77"/>
      <c r="AD38" s="77"/>
      <c r="AE38" s="78"/>
      <c r="AF38" s="66"/>
      <c r="AG38" s="76"/>
      <c r="AH38" s="77"/>
      <c r="AI38" s="77"/>
      <c r="AJ38" s="77"/>
      <c r="AK38" s="77"/>
      <c r="AL38" s="77"/>
      <c r="AM38" s="77"/>
      <c r="AN38" s="78"/>
      <c r="AO38" s="66"/>
      <c r="AP38" s="110"/>
      <c r="AQ38" s="108"/>
      <c r="AR38" s="80">
        <v>6.17</v>
      </c>
      <c r="AS38" s="80"/>
      <c r="AT38" s="80"/>
      <c r="AU38" s="80"/>
      <c r="AV38" s="98"/>
      <c r="AW38" s="119">
        <f t="shared" si="0"/>
        <v>2.468</v>
      </c>
      <c r="AX38" s="121"/>
      <c r="AY38" s="45"/>
      <c r="AZ38" s="45"/>
      <c r="BA38" s="45"/>
    </row>
    <row r="39" spans="2:53" ht="18.600000000000001" thickBot="1" x14ac:dyDescent="0.4">
      <c r="B39" s="149">
        <v>32</v>
      </c>
      <c r="C39" s="1" t="s">
        <v>257</v>
      </c>
      <c r="D39" s="151" t="s">
        <v>258</v>
      </c>
      <c r="E39" s="125">
        <v>6</v>
      </c>
      <c r="F39" s="126"/>
      <c r="G39" s="127"/>
      <c r="H39" s="128"/>
      <c r="I39" s="128"/>
      <c r="J39" s="128"/>
      <c r="K39" s="128"/>
      <c r="L39" s="129"/>
      <c r="M39" s="130"/>
      <c r="N39" s="127"/>
      <c r="O39" s="128"/>
      <c r="P39" s="128"/>
      <c r="Q39" s="128"/>
      <c r="R39" s="128"/>
      <c r="S39" s="128"/>
      <c r="T39" s="128"/>
      <c r="U39" s="129"/>
      <c r="V39" s="130"/>
      <c r="W39" s="127"/>
      <c r="X39" s="128"/>
      <c r="Y39" s="128"/>
      <c r="Z39" s="128"/>
      <c r="AA39" s="128"/>
      <c r="AB39" s="128"/>
      <c r="AC39" s="128"/>
      <c r="AD39" s="128"/>
      <c r="AE39" s="129"/>
      <c r="AF39" s="130"/>
      <c r="AG39" s="127"/>
      <c r="AH39" s="128"/>
      <c r="AI39" s="128"/>
      <c r="AJ39" s="128"/>
      <c r="AK39" s="128"/>
      <c r="AL39" s="128"/>
      <c r="AM39" s="128"/>
      <c r="AN39" s="129"/>
      <c r="AO39" s="130"/>
      <c r="AP39" s="131"/>
      <c r="AQ39" s="132"/>
      <c r="AR39" s="133">
        <v>9.3699999999999992</v>
      </c>
      <c r="AS39" s="133"/>
      <c r="AT39" s="133"/>
      <c r="AU39" s="133"/>
      <c r="AV39" s="134"/>
      <c r="AW39" s="119">
        <f t="shared" si="0"/>
        <v>3.7479999999999998</v>
      </c>
      <c r="AX39" s="121"/>
      <c r="AY39" s="45"/>
      <c r="AZ39" s="45"/>
      <c r="BA39" s="45"/>
    </row>
    <row r="40" spans="2:53" ht="18.600000000000001" thickBot="1" x14ac:dyDescent="0.4">
      <c r="B40" s="148">
        <v>33</v>
      </c>
      <c r="C40" s="1" t="s">
        <v>259</v>
      </c>
      <c r="D40" s="150" t="s">
        <v>260</v>
      </c>
      <c r="E40" s="125">
        <v>6</v>
      </c>
      <c r="F40" s="126"/>
      <c r="G40" s="127"/>
      <c r="H40" s="128"/>
      <c r="I40" s="128"/>
      <c r="J40" s="128"/>
      <c r="K40" s="128"/>
      <c r="L40" s="129"/>
      <c r="M40" s="130"/>
      <c r="N40" s="127"/>
      <c r="O40" s="128"/>
      <c r="P40" s="128"/>
      <c r="Q40" s="128"/>
      <c r="R40" s="128"/>
      <c r="S40" s="128"/>
      <c r="T40" s="128"/>
      <c r="U40" s="129"/>
      <c r="V40" s="130"/>
      <c r="W40" s="127"/>
      <c r="X40" s="128"/>
      <c r="Y40" s="128"/>
      <c r="Z40" s="128"/>
      <c r="AA40" s="128"/>
      <c r="AB40" s="128"/>
      <c r="AC40" s="128"/>
      <c r="AD40" s="128"/>
      <c r="AE40" s="129"/>
      <c r="AF40" s="130"/>
      <c r="AG40" s="127"/>
      <c r="AH40" s="128"/>
      <c r="AI40" s="128"/>
      <c r="AJ40" s="128"/>
      <c r="AK40" s="128"/>
      <c r="AL40" s="128"/>
      <c r="AM40" s="128"/>
      <c r="AN40" s="129"/>
      <c r="AO40" s="130"/>
      <c r="AP40" s="131"/>
      <c r="AQ40" s="132"/>
      <c r="AR40" s="133">
        <v>9.3699999999999992</v>
      </c>
      <c r="AS40" s="133"/>
      <c r="AT40" s="133"/>
      <c r="AU40" s="133"/>
      <c r="AV40" s="134"/>
      <c r="AW40" s="119">
        <f t="shared" si="0"/>
        <v>3.7479999999999998</v>
      </c>
      <c r="AX40" s="121"/>
      <c r="AY40" s="45"/>
      <c r="AZ40" s="63"/>
      <c r="BA40" s="63"/>
    </row>
    <row r="41" spans="2:53" ht="18.600000000000001" thickBot="1" x14ac:dyDescent="0.4">
      <c r="B41" s="149">
        <v>34</v>
      </c>
      <c r="C41" s="1" t="s">
        <v>261</v>
      </c>
      <c r="D41" s="151" t="s">
        <v>262</v>
      </c>
      <c r="E41" s="84">
        <v>7</v>
      </c>
      <c r="F41" s="115"/>
      <c r="G41" s="76"/>
      <c r="H41" s="77"/>
      <c r="I41" s="77"/>
      <c r="J41" s="77"/>
      <c r="K41" s="77"/>
      <c r="L41" s="78"/>
      <c r="M41" s="66"/>
      <c r="N41" s="76"/>
      <c r="O41" s="77"/>
      <c r="P41" s="77"/>
      <c r="Q41" s="77"/>
      <c r="R41" s="77"/>
      <c r="S41" s="77"/>
      <c r="T41" s="77"/>
      <c r="U41" s="78"/>
      <c r="V41" s="63"/>
      <c r="W41" s="76"/>
      <c r="X41" s="77"/>
      <c r="Y41" s="77"/>
      <c r="Z41" s="77"/>
      <c r="AA41" s="77"/>
      <c r="AB41" s="77"/>
      <c r="AC41" s="77"/>
      <c r="AD41" s="77"/>
      <c r="AE41" s="78"/>
      <c r="AF41" s="63"/>
      <c r="AG41" s="76"/>
      <c r="AH41" s="77"/>
      <c r="AI41" s="77"/>
      <c r="AJ41" s="77"/>
      <c r="AK41" s="77"/>
      <c r="AL41" s="77"/>
      <c r="AM41" s="77"/>
      <c r="AN41" s="78"/>
      <c r="AO41" s="66"/>
      <c r="AP41" s="110"/>
      <c r="AQ41" s="108"/>
      <c r="AR41" s="80">
        <v>9.5500000000000007</v>
      </c>
      <c r="AS41" s="80"/>
      <c r="AT41" s="80"/>
      <c r="AU41" s="80"/>
      <c r="AV41" s="98"/>
      <c r="AW41" s="119">
        <f t="shared" si="0"/>
        <v>3.8200000000000003</v>
      </c>
      <c r="AX41" s="121"/>
      <c r="AY41" s="45"/>
      <c r="AZ41" s="50"/>
      <c r="BA41" s="50"/>
    </row>
    <row r="42" spans="2:53" ht="18.600000000000001" thickBot="1" x14ac:dyDescent="0.4">
      <c r="B42" s="148">
        <v>35</v>
      </c>
      <c r="C42" s="1" t="s">
        <v>263</v>
      </c>
      <c r="D42" s="150" t="s">
        <v>264</v>
      </c>
      <c r="E42" s="84">
        <v>12</v>
      </c>
      <c r="F42" s="115"/>
      <c r="G42" s="76"/>
      <c r="H42" s="77"/>
      <c r="I42" s="77"/>
      <c r="J42" s="77"/>
      <c r="K42" s="77"/>
      <c r="L42" s="78"/>
      <c r="M42" s="66"/>
      <c r="N42" s="76"/>
      <c r="O42" s="77"/>
      <c r="P42" s="77"/>
      <c r="Q42" s="77"/>
      <c r="R42" s="77"/>
      <c r="S42" s="77"/>
      <c r="T42" s="77"/>
      <c r="U42" s="78"/>
      <c r="V42" s="63"/>
      <c r="W42" s="76"/>
      <c r="X42" s="77"/>
      <c r="Y42" s="77"/>
      <c r="Z42" s="77"/>
      <c r="AA42" s="77"/>
      <c r="AB42" s="77"/>
      <c r="AC42" s="77"/>
      <c r="AD42" s="77"/>
      <c r="AE42" s="78"/>
      <c r="AF42" s="63"/>
      <c r="AG42" s="76"/>
      <c r="AH42" s="77"/>
      <c r="AI42" s="77"/>
      <c r="AJ42" s="77"/>
      <c r="AK42" s="77"/>
      <c r="AL42" s="77"/>
      <c r="AM42" s="77"/>
      <c r="AN42" s="78"/>
      <c r="AO42" s="66"/>
      <c r="AP42" s="110"/>
      <c r="AQ42" s="108"/>
      <c r="AR42" s="80">
        <v>8.26</v>
      </c>
      <c r="AS42" s="80"/>
      <c r="AT42" s="80"/>
      <c r="AU42" s="80"/>
      <c r="AV42" s="98"/>
      <c r="AW42" s="119">
        <f t="shared" si="0"/>
        <v>3.3040000000000003</v>
      </c>
      <c r="AX42" s="121"/>
      <c r="AY42" s="50"/>
      <c r="AZ42" s="50"/>
      <c r="BA42" s="50"/>
    </row>
    <row r="43" spans="2:53" ht="18.600000000000001" thickBot="1" x14ac:dyDescent="0.4">
      <c r="B43" s="149">
        <v>36</v>
      </c>
      <c r="C43" s="1" t="s">
        <v>265</v>
      </c>
      <c r="D43" s="151" t="s">
        <v>266</v>
      </c>
      <c r="E43" s="84">
        <v>7</v>
      </c>
      <c r="F43" s="115"/>
      <c r="G43" s="76"/>
      <c r="H43" s="77"/>
      <c r="I43" s="77"/>
      <c r="J43" s="77"/>
      <c r="K43" s="77"/>
      <c r="L43" s="78"/>
      <c r="M43" s="66"/>
      <c r="N43" s="76"/>
      <c r="O43" s="77"/>
      <c r="P43" s="77"/>
      <c r="Q43" s="77"/>
      <c r="R43" s="77"/>
      <c r="S43" s="77"/>
      <c r="T43" s="77"/>
      <c r="U43" s="78"/>
      <c r="V43" s="63"/>
      <c r="W43" s="76"/>
      <c r="X43" s="77"/>
      <c r="Y43" s="77"/>
      <c r="Z43" s="77"/>
      <c r="AA43" s="77"/>
      <c r="AB43" s="77"/>
      <c r="AC43" s="77"/>
      <c r="AD43" s="77"/>
      <c r="AE43" s="78"/>
      <c r="AF43" s="63"/>
      <c r="AG43" s="76"/>
      <c r="AH43" s="77"/>
      <c r="AI43" s="77"/>
      <c r="AJ43" s="77"/>
      <c r="AK43" s="77"/>
      <c r="AL43" s="77"/>
      <c r="AM43" s="77"/>
      <c r="AN43" s="78"/>
      <c r="AO43" s="66"/>
      <c r="AP43" s="110"/>
      <c r="AQ43" s="108"/>
      <c r="AR43" s="80">
        <v>6.17</v>
      </c>
      <c r="AS43" s="80"/>
      <c r="AT43" s="80"/>
      <c r="AU43" s="80"/>
      <c r="AV43" s="98"/>
      <c r="AW43" s="119">
        <f t="shared" si="0"/>
        <v>2.468</v>
      </c>
      <c r="AX43" s="121"/>
      <c r="AY43" s="45"/>
      <c r="AZ43" s="50"/>
      <c r="BA43" s="50"/>
    </row>
    <row r="44" spans="2:53" ht="18.600000000000001" thickBot="1" x14ac:dyDescent="0.4">
      <c r="B44" s="148">
        <v>37</v>
      </c>
      <c r="C44" s="1" t="s">
        <v>267</v>
      </c>
      <c r="D44" s="150" t="s">
        <v>268</v>
      </c>
      <c r="E44" s="84">
        <v>5</v>
      </c>
      <c r="F44" s="115"/>
      <c r="G44" s="76"/>
      <c r="H44" s="77"/>
      <c r="I44" s="77"/>
      <c r="J44" s="77"/>
      <c r="K44" s="77"/>
      <c r="L44" s="78"/>
      <c r="M44" s="66"/>
      <c r="N44" s="76"/>
      <c r="O44" s="77"/>
      <c r="P44" s="77"/>
      <c r="Q44" s="77"/>
      <c r="R44" s="77"/>
      <c r="S44" s="77"/>
      <c r="T44" s="77"/>
      <c r="U44" s="78"/>
      <c r="V44" s="63"/>
      <c r="W44" s="76"/>
      <c r="X44" s="77"/>
      <c r="Y44" s="77"/>
      <c r="Z44" s="77"/>
      <c r="AA44" s="77"/>
      <c r="AB44" s="77"/>
      <c r="AC44" s="77"/>
      <c r="AD44" s="77"/>
      <c r="AE44" s="78"/>
      <c r="AF44" s="63"/>
      <c r="AG44" s="76"/>
      <c r="AH44" s="77"/>
      <c r="AI44" s="77"/>
      <c r="AJ44" s="77"/>
      <c r="AK44" s="77"/>
      <c r="AL44" s="77"/>
      <c r="AM44" s="77"/>
      <c r="AN44" s="78"/>
      <c r="AO44" s="66"/>
      <c r="AP44" s="110"/>
      <c r="AQ44" s="108"/>
      <c r="AR44" s="80">
        <v>7.96</v>
      </c>
      <c r="AS44" s="80"/>
      <c r="AT44" s="80"/>
      <c r="AU44" s="80"/>
      <c r="AV44" s="98"/>
      <c r="AW44" s="119">
        <f t="shared" si="0"/>
        <v>3.1840000000000002</v>
      </c>
      <c r="AX44" s="121"/>
      <c r="AY44" s="45"/>
      <c r="AZ44" s="50"/>
      <c r="BA44" s="50"/>
    </row>
    <row r="45" spans="2:53" ht="18.600000000000001" thickBot="1" x14ac:dyDescent="0.4">
      <c r="B45" s="149">
        <v>38</v>
      </c>
      <c r="C45" s="1" t="s">
        <v>269</v>
      </c>
      <c r="D45" s="151" t="s">
        <v>270</v>
      </c>
      <c r="E45" s="84">
        <v>6</v>
      </c>
      <c r="F45" s="115"/>
      <c r="G45" s="76"/>
      <c r="H45" s="77"/>
      <c r="I45" s="77"/>
      <c r="J45" s="77"/>
      <c r="K45" s="77"/>
      <c r="L45" s="78"/>
      <c r="M45" s="66"/>
      <c r="N45" s="76"/>
      <c r="O45" s="77"/>
      <c r="P45" s="77"/>
      <c r="Q45" s="77"/>
      <c r="R45" s="77"/>
      <c r="S45" s="77"/>
      <c r="T45" s="77"/>
      <c r="U45" s="78"/>
      <c r="V45" s="63"/>
      <c r="W45" s="76"/>
      <c r="X45" s="77"/>
      <c r="Y45" s="77"/>
      <c r="Z45" s="77"/>
      <c r="AA45" s="77"/>
      <c r="AB45" s="77"/>
      <c r="AC45" s="77"/>
      <c r="AD45" s="77"/>
      <c r="AE45" s="78"/>
      <c r="AF45" s="63"/>
      <c r="AG45" s="76"/>
      <c r="AH45" s="77"/>
      <c r="AI45" s="77"/>
      <c r="AJ45" s="77"/>
      <c r="AK45" s="77"/>
      <c r="AL45" s="77"/>
      <c r="AM45" s="77"/>
      <c r="AN45" s="78"/>
      <c r="AO45" s="66"/>
      <c r="AP45" s="110"/>
      <c r="AQ45" s="108"/>
      <c r="AR45" s="80">
        <v>9.5500000000000007</v>
      </c>
      <c r="AS45" s="80"/>
      <c r="AT45" s="80"/>
      <c r="AU45" s="80"/>
      <c r="AV45" s="98"/>
      <c r="AW45" s="119">
        <f t="shared" si="0"/>
        <v>3.8200000000000003</v>
      </c>
      <c r="AX45" s="121"/>
      <c r="AY45" s="45"/>
      <c r="AZ45" s="50"/>
      <c r="BA45" s="50"/>
    </row>
    <row r="46" spans="2:53" ht="18.600000000000001" thickBot="1" x14ac:dyDescent="0.4">
      <c r="B46" s="148">
        <v>39</v>
      </c>
      <c r="C46" s="1" t="s">
        <v>271</v>
      </c>
      <c r="D46" s="150" t="s">
        <v>272</v>
      </c>
      <c r="E46" s="84">
        <v>4</v>
      </c>
      <c r="F46" s="115"/>
      <c r="G46" s="76"/>
      <c r="H46" s="77"/>
      <c r="I46" s="77"/>
      <c r="J46" s="77"/>
      <c r="K46" s="77"/>
      <c r="L46" s="78"/>
      <c r="M46" s="66"/>
      <c r="N46" s="76"/>
      <c r="O46" s="77"/>
      <c r="P46" s="77"/>
      <c r="Q46" s="77"/>
      <c r="R46" s="77"/>
      <c r="S46" s="77"/>
      <c r="T46" s="77"/>
      <c r="U46" s="78"/>
      <c r="V46" s="63"/>
      <c r="W46" s="76"/>
      <c r="X46" s="77"/>
      <c r="Y46" s="77"/>
      <c r="Z46" s="77"/>
      <c r="AA46" s="77"/>
      <c r="AB46" s="77"/>
      <c r="AC46" s="77"/>
      <c r="AD46" s="77"/>
      <c r="AE46" s="78"/>
      <c r="AF46" s="63"/>
      <c r="AG46" s="76"/>
      <c r="AH46" s="77"/>
      <c r="AI46" s="77"/>
      <c r="AJ46" s="77"/>
      <c r="AK46" s="77"/>
      <c r="AL46" s="77"/>
      <c r="AM46" s="77"/>
      <c r="AN46" s="78"/>
      <c r="AO46" s="66"/>
      <c r="AP46" s="110"/>
      <c r="AQ46" s="108"/>
      <c r="AR46" s="80">
        <v>8.6300000000000008</v>
      </c>
      <c r="AS46" s="80"/>
      <c r="AT46" s="80"/>
      <c r="AU46" s="80"/>
      <c r="AV46" s="98"/>
      <c r="AW46" s="119">
        <f t="shared" si="0"/>
        <v>3.4520000000000004</v>
      </c>
      <c r="AX46" s="121"/>
      <c r="AY46" s="45"/>
      <c r="AZ46" s="50"/>
      <c r="BA46" s="50"/>
    </row>
    <row r="47" spans="2:53" ht="18.600000000000001" thickBot="1" x14ac:dyDescent="0.4">
      <c r="B47" s="149">
        <v>40</v>
      </c>
      <c r="C47" s="1" t="s">
        <v>273</v>
      </c>
      <c r="D47" s="151" t="s">
        <v>274</v>
      </c>
      <c r="E47" s="84">
        <v>5</v>
      </c>
      <c r="F47" s="115"/>
      <c r="G47" s="76"/>
      <c r="H47" s="77"/>
      <c r="I47" s="77"/>
      <c r="J47" s="77"/>
      <c r="K47" s="77"/>
      <c r="L47" s="78"/>
      <c r="M47" s="66"/>
      <c r="N47" s="76"/>
      <c r="O47" s="77"/>
      <c r="P47" s="77"/>
      <c r="Q47" s="77"/>
      <c r="R47" s="77"/>
      <c r="S47" s="77"/>
      <c r="T47" s="77"/>
      <c r="U47" s="78"/>
      <c r="V47" s="63"/>
      <c r="W47" s="76"/>
      <c r="X47" s="77"/>
      <c r="Y47" s="77"/>
      <c r="Z47" s="77"/>
      <c r="AA47" s="77"/>
      <c r="AB47" s="77"/>
      <c r="AC47" s="77"/>
      <c r="AD47" s="77"/>
      <c r="AE47" s="78"/>
      <c r="AF47" s="63"/>
      <c r="AG47" s="76"/>
      <c r="AH47" s="77"/>
      <c r="AI47" s="77"/>
      <c r="AJ47" s="77"/>
      <c r="AK47" s="77"/>
      <c r="AL47" s="77"/>
      <c r="AM47" s="77"/>
      <c r="AN47" s="78"/>
      <c r="AO47" s="66"/>
      <c r="AP47" s="110"/>
      <c r="AQ47" s="108"/>
      <c r="AR47" s="80">
        <v>9.06</v>
      </c>
      <c r="AS47" s="80"/>
      <c r="AT47" s="80"/>
      <c r="AU47" s="80"/>
      <c r="AV47" s="98"/>
      <c r="AW47" s="119">
        <f t="shared" si="0"/>
        <v>3.6240000000000006</v>
      </c>
      <c r="AX47" s="121"/>
      <c r="AY47" s="50"/>
      <c r="AZ47" s="50"/>
      <c r="BA47" s="50"/>
    </row>
    <row r="48" spans="2:53" ht="18.600000000000001" thickBot="1" x14ac:dyDescent="0.4">
      <c r="B48" s="112">
        <v>41</v>
      </c>
      <c r="C48" s="113"/>
      <c r="D48" s="114"/>
      <c r="E48" s="84"/>
      <c r="F48" s="115"/>
      <c r="G48" s="76"/>
      <c r="H48" s="77"/>
      <c r="I48" s="77"/>
      <c r="J48" s="77"/>
      <c r="K48" s="77"/>
      <c r="L48" s="78"/>
      <c r="M48" s="66"/>
      <c r="N48" s="76"/>
      <c r="O48" s="77"/>
      <c r="P48" s="77"/>
      <c r="Q48" s="77"/>
      <c r="R48" s="77"/>
      <c r="S48" s="77"/>
      <c r="T48" s="77"/>
      <c r="U48" s="78"/>
      <c r="V48" s="63"/>
      <c r="W48" s="76"/>
      <c r="X48" s="77"/>
      <c r="Y48" s="77"/>
      <c r="Z48" s="77"/>
      <c r="AA48" s="77"/>
      <c r="AB48" s="77"/>
      <c r="AC48" s="77"/>
      <c r="AD48" s="77"/>
      <c r="AE48" s="78"/>
      <c r="AF48" s="63"/>
      <c r="AG48" s="76"/>
      <c r="AH48" s="77"/>
      <c r="AI48" s="77"/>
      <c r="AJ48" s="77"/>
      <c r="AK48" s="77"/>
      <c r="AL48" s="77"/>
      <c r="AM48" s="77"/>
      <c r="AN48" s="78"/>
      <c r="AO48" s="66"/>
      <c r="AP48" s="110"/>
      <c r="AQ48" s="108"/>
      <c r="AR48" s="80"/>
      <c r="AS48" s="80"/>
      <c r="AT48" s="80"/>
      <c r="AU48" s="80"/>
      <c r="AV48" s="98"/>
      <c r="AW48" s="119">
        <f t="shared" si="0"/>
        <v>0</v>
      </c>
      <c r="AX48" s="121"/>
      <c r="AY48" s="50"/>
      <c r="AZ48" s="50"/>
      <c r="BA48" s="50"/>
    </row>
    <row r="49" spans="2:53" ht="18.600000000000001" thickBot="1" x14ac:dyDescent="0.4">
      <c r="B49" s="112">
        <v>42</v>
      </c>
      <c r="C49" s="113"/>
      <c r="D49" s="116"/>
      <c r="E49" s="84"/>
      <c r="F49" s="115"/>
      <c r="G49" s="76"/>
      <c r="H49" s="77"/>
      <c r="I49" s="77"/>
      <c r="J49" s="77"/>
      <c r="K49" s="77"/>
      <c r="L49" s="78"/>
      <c r="M49" s="66"/>
      <c r="N49" s="76"/>
      <c r="O49" s="77"/>
      <c r="P49" s="77"/>
      <c r="Q49" s="77"/>
      <c r="R49" s="77"/>
      <c r="S49" s="77"/>
      <c r="T49" s="77"/>
      <c r="U49" s="78"/>
      <c r="V49" s="63"/>
      <c r="W49" s="76"/>
      <c r="X49" s="77"/>
      <c r="Y49" s="77"/>
      <c r="Z49" s="77"/>
      <c r="AA49" s="77"/>
      <c r="AB49" s="77"/>
      <c r="AC49" s="77"/>
      <c r="AD49" s="77"/>
      <c r="AE49" s="78"/>
      <c r="AF49" s="63"/>
      <c r="AG49" s="76"/>
      <c r="AH49" s="77"/>
      <c r="AI49" s="77"/>
      <c r="AJ49" s="77"/>
      <c r="AK49" s="77"/>
      <c r="AL49" s="77"/>
      <c r="AM49" s="77"/>
      <c r="AN49" s="78"/>
      <c r="AO49" s="66"/>
      <c r="AP49" s="110"/>
      <c r="AQ49" s="108"/>
      <c r="AR49" s="80"/>
      <c r="AS49" s="80"/>
      <c r="AT49" s="80"/>
      <c r="AU49" s="80"/>
      <c r="AV49" s="98"/>
      <c r="AW49" s="119">
        <f t="shared" si="0"/>
        <v>0</v>
      </c>
      <c r="AX49" s="121"/>
      <c r="AY49" s="50"/>
      <c r="AZ49" s="50"/>
      <c r="BA49" s="50"/>
    </row>
    <row r="50" spans="2:53" ht="18" thickBot="1" x14ac:dyDescent="0.35">
      <c r="E50" s="49"/>
      <c r="F50"/>
      <c r="G50" s="49"/>
      <c r="H50" s="49"/>
      <c r="I50" s="49"/>
      <c r="J50" s="49"/>
      <c r="K50" s="49"/>
      <c r="L50" s="49"/>
      <c r="M50" s="50"/>
      <c r="N50" s="50"/>
      <c r="O50" s="50"/>
      <c r="P50" s="49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19">
        <f t="shared" si="0"/>
        <v>0</v>
      </c>
      <c r="AX50" s="50"/>
      <c r="AY50" s="50"/>
      <c r="AZ50" s="50"/>
      <c r="BA50" s="50"/>
    </row>
    <row r="51" spans="2:53" ht="18" thickBot="1" x14ac:dyDescent="0.35">
      <c r="E51" s="49"/>
      <c r="F51"/>
      <c r="G51" s="49"/>
      <c r="H51" s="49"/>
      <c r="I51" s="49"/>
      <c r="J51" s="49"/>
      <c r="K51" s="49"/>
      <c r="L51" s="49"/>
      <c r="M51" s="50"/>
      <c r="N51" s="50"/>
      <c r="O51" s="50"/>
      <c r="P51" s="49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19">
        <f t="shared" si="0"/>
        <v>0</v>
      </c>
      <c r="AX51" s="50"/>
      <c r="AY51" s="50"/>
      <c r="AZ51" s="50"/>
      <c r="BA51" s="50"/>
    </row>
    <row r="52" spans="2:53" ht="17.399999999999999" x14ac:dyDescent="0.3">
      <c r="E52" s="49"/>
      <c r="F52" s="49"/>
      <c r="G52" s="49"/>
      <c r="H52" s="49"/>
      <c r="I52" s="49"/>
      <c r="J52" s="49"/>
      <c r="K52" s="49"/>
      <c r="L52" s="49"/>
      <c r="M52" s="50"/>
      <c r="N52" s="50"/>
      <c r="O52" s="50"/>
      <c r="P52" s="49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19">
        <f t="shared" si="0"/>
        <v>0</v>
      </c>
      <c r="AX52" s="50"/>
      <c r="AY52" s="50"/>
      <c r="AZ52" s="50"/>
      <c r="BA52" s="50"/>
    </row>
    <row r="53" spans="2:53" ht="16.8" x14ac:dyDescent="0.3">
      <c r="E53" s="49"/>
      <c r="F53" s="49"/>
      <c r="G53" s="49"/>
      <c r="H53" s="49"/>
      <c r="I53" s="49"/>
      <c r="J53" s="49"/>
      <c r="K53" s="49"/>
      <c r="L53" s="49"/>
      <c r="M53" s="50"/>
      <c r="N53" s="50"/>
      <c r="O53" s="50"/>
      <c r="P53" s="49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</row>
    <row r="54" spans="2:53" ht="16.8" x14ac:dyDescent="0.3">
      <c r="E54" s="49"/>
      <c r="F54" s="49"/>
      <c r="G54" s="49"/>
      <c r="H54" s="49"/>
      <c r="I54" s="49"/>
      <c r="J54" s="49"/>
      <c r="K54" s="49"/>
      <c r="L54" s="49"/>
      <c r="M54" s="50"/>
      <c r="N54" s="50"/>
      <c r="O54" s="50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</row>
    <row r="55" spans="2:53" ht="16.8" x14ac:dyDescent="0.3">
      <c r="E55" s="49"/>
      <c r="F55" s="49"/>
      <c r="G55" s="49"/>
      <c r="H55" s="49"/>
      <c r="I55" s="49"/>
      <c r="J55" s="49"/>
      <c r="K55" s="49"/>
      <c r="L55" s="49"/>
      <c r="M55" s="50"/>
      <c r="N55" s="50"/>
      <c r="O55" s="50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</row>
    <row r="56" spans="2:53" ht="16.8" x14ac:dyDescent="0.3">
      <c r="E56" s="49"/>
      <c r="F56" s="49"/>
      <c r="G56" s="49"/>
      <c r="H56" s="49"/>
      <c r="I56" s="49"/>
      <c r="J56" s="49"/>
      <c r="K56" s="49"/>
      <c r="L56" s="49"/>
      <c r="M56" s="50"/>
      <c r="N56" s="50"/>
      <c r="O56" s="50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</row>
    <row r="57" spans="2:53" ht="16.8" x14ac:dyDescent="0.3">
      <c r="E57" s="49"/>
      <c r="F57" s="49"/>
      <c r="G57" s="49"/>
      <c r="H57" s="49"/>
      <c r="I57" s="49"/>
      <c r="J57" s="49"/>
      <c r="K57" s="49"/>
      <c r="L57" s="49"/>
      <c r="M57" s="50"/>
      <c r="N57" s="50"/>
      <c r="O57" s="50"/>
      <c r="P57" s="49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</row>
    <row r="58" spans="2:53" ht="16.8" x14ac:dyDescent="0.3"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50"/>
      <c r="P58" s="49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</row>
    <row r="59" spans="2:53" ht="16.8" x14ac:dyDescent="0.3">
      <c r="E59" s="49"/>
      <c r="F59" s="49"/>
      <c r="G59" s="49"/>
      <c r="H59" s="49"/>
      <c r="I59" s="49"/>
      <c r="J59" s="49"/>
      <c r="K59" s="49"/>
      <c r="L59" s="49"/>
      <c r="M59" s="50"/>
      <c r="N59" s="50"/>
      <c r="O59" s="50"/>
      <c r="P59" s="49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</row>
    <row r="60" spans="2:53" ht="16.8" x14ac:dyDescent="0.3">
      <c r="E60" s="49"/>
      <c r="F60" s="49"/>
      <c r="G60" s="49"/>
      <c r="H60" s="49"/>
      <c r="I60" s="49"/>
      <c r="J60" s="49"/>
      <c r="K60" s="49"/>
      <c r="L60" s="49"/>
      <c r="M60" s="50"/>
      <c r="N60" s="50"/>
      <c r="O60" s="50"/>
      <c r="P60" s="49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</row>
    <row r="61" spans="2:53" ht="16.8" x14ac:dyDescent="0.3">
      <c r="E61" s="49"/>
      <c r="F61" s="49"/>
      <c r="G61" s="49"/>
      <c r="H61" s="49"/>
      <c r="I61" s="49"/>
      <c r="J61" s="49"/>
      <c r="K61" s="49"/>
      <c r="L61" s="49"/>
      <c r="M61" s="50"/>
      <c r="N61" s="50"/>
      <c r="O61" s="50"/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</row>
    <row r="62" spans="2:53" ht="16.8" x14ac:dyDescent="0.3">
      <c r="E62" s="49"/>
      <c r="F62" s="49"/>
      <c r="G62" s="49"/>
      <c r="H62" s="49"/>
      <c r="I62" s="49"/>
      <c r="J62" s="49"/>
      <c r="K62" s="49"/>
      <c r="L62" s="49"/>
      <c r="M62" s="50"/>
      <c r="N62" s="50"/>
      <c r="O62" s="50"/>
      <c r="P62" s="49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</row>
    <row r="63" spans="2:53" ht="16.8" x14ac:dyDescent="0.3">
      <c r="E63" s="49"/>
      <c r="F63" s="49"/>
      <c r="G63" s="49"/>
      <c r="H63" s="49"/>
      <c r="I63" s="49"/>
      <c r="J63" s="49"/>
      <c r="K63" s="49"/>
      <c r="L63" s="49"/>
      <c r="M63" s="50"/>
      <c r="N63" s="50"/>
      <c r="O63" s="50"/>
      <c r="P63" s="49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</row>
    <row r="64" spans="2:53" ht="16.8" x14ac:dyDescent="0.3">
      <c r="E64" s="49"/>
      <c r="F64" s="49"/>
      <c r="G64" s="49"/>
      <c r="H64" s="49"/>
      <c r="I64" s="49"/>
      <c r="J64" s="49"/>
      <c r="K64" s="49"/>
      <c r="L64" s="49"/>
      <c r="M64" s="50"/>
      <c r="N64" s="50"/>
      <c r="O64" s="50"/>
      <c r="P64" s="49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</row>
    <row r="65" spans="5:53" ht="16.8" x14ac:dyDescent="0.3">
      <c r="E65" s="49"/>
      <c r="F65" s="49"/>
      <c r="G65" s="49"/>
      <c r="H65" s="49"/>
      <c r="I65" s="49"/>
      <c r="J65" s="49"/>
      <c r="K65" s="49"/>
      <c r="L65" s="49"/>
      <c r="M65" s="50"/>
      <c r="N65" s="50"/>
      <c r="O65" s="50"/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</row>
    <row r="66" spans="5:53" ht="16.8" x14ac:dyDescent="0.3">
      <c r="E66" s="49"/>
      <c r="F66" s="49"/>
      <c r="G66" s="49"/>
      <c r="H66" s="49"/>
      <c r="I66" s="49"/>
      <c r="J66" s="49"/>
      <c r="K66" s="49"/>
      <c r="L66" s="49"/>
      <c r="M66" s="50"/>
      <c r="N66" s="50"/>
      <c r="O66" s="50"/>
      <c r="P66" s="4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</row>
    <row r="67" spans="5:53" ht="16.8" x14ac:dyDescent="0.3">
      <c r="E67" s="49"/>
      <c r="F67" s="49"/>
      <c r="G67" s="49"/>
      <c r="H67" s="49"/>
      <c r="I67" s="49"/>
      <c r="J67" s="49"/>
      <c r="K67" s="49"/>
      <c r="L67" s="49"/>
      <c r="M67" s="50"/>
      <c r="N67" s="50"/>
      <c r="O67" s="50"/>
      <c r="P67" s="49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</row>
    <row r="68" spans="5:53" ht="16.8" x14ac:dyDescent="0.3">
      <c r="E68" s="49"/>
      <c r="F68" s="49"/>
      <c r="G68" s="49"/>
      <c r="H68" s="49"/>
      <c r="I68" s="49"/>
      <c r="J68" s="49"/>
      <c r="K68" s="49"/>
      <c r="L68" s="49"/>
      <c r="M68" s="50"/>
      <c r="N68" s="50"/>
      <c r="O68" s="50"/>
      <c r="P68" s="49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</row>
    <row r="69" spans="5:53" ht="16.8" x14ac:dyDescent="0.3">
      <c r="E69" s="49"/>
      <c r="F69" s="49"/>
      <c r="G69" s="49"/>
      <c r="H69" s="49"/>
      <c r="I69" s="49"/>
      <c r="J69" s="49"/>
      <c r="K69" s="49"/>
      <c r="L69" s="49"/>
      <c r="M69" s="50"/>
      <c r="N69" s="50"/>
      <c r="O69" s="50"/>
      <c r="P69" s="4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</row>
    <row r="70" spans="5:53" ht="16.8" x14ac:dyDescent="0.3">
      <c r="E70" s="49"/>
      <c r="F70" s="49"/>
      <c r="G70" s="49"/>
      <c r="H70" s="49"/>
      <c r="I70" s="49"/>
      <c r="J70" s="49"/>
      <c r="K70" s="49"/>
      <c r="L70" s="49"/>
      <c r="M70" s="50"/>
      <c r="N70" s="50"/>
      <c r="O70" s="50"/>
      <c r="P70" s="49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</row>
    <row r="71" spans="5:53" ht="16.8" x14ac:dyDescent="0.3">
      <c r="E71" s="49"/>
      <c r="F71" s="49"/>
      <c r="G71" s="49"/>
      <c r="H71" s="49"/>
      <c r="I71" s="49"/>
      <c r="J71" s="49"/>
      <c r="K71" s="49"/>
      <c r="L71" s="49"/>
      <c r="M71" s="50"/>
      <c r="N71" s="50"/>
      <c r="O71" s="50"/>
      <c r="P71" s="49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</row>
    <row r="72" spans="5:53" x14ac:dyDescent="0.3">
      <c r="AY72" s="13"/>
    </row>
    <row r="73" spans="5:53" x14ac:dyDescent="0.3">
      <c r="AY73" s="13"/>
    </row>
    <row r="74" spans="5:53" x14ac:dyDescent="0.3">
      <c r="AY74" s="13"/>
    </row>
    <row r="75" spans="5:53" x14ac:dyDescent="0.3">
      <c r="AY75" s="13"/>
    </row>
    <row r="76" spans="5:53" x14ac:dyDescent="0.3">
      <c r="AY76" s="13"/>
    </row>
    <row r="77" spans="5:53" x14ac:dyDescent="0.3">
      <c r="AY77" s="13"/>
    </row>
    <row r="78" spans="5:53" x14ac:dyDescent="0.3">
      <c r="AY78" s="13"/>
    </row>
    <row r="79" spans="5:53" x14ac:dyDescent="0.3">
      <c r="AY79" s="13"/>
    </row>
    <row r="80" spans="5:53" x14ac:dyDescent="0.3">
      <c r="AY80" s="13"/>
    </row>
    <row r="81" spans="51:51" x14ac:dyDescent="0.3">
      <c r="AY81" s="13"/>
    </row>
    <row r="82" spans="51:51" x14ac:dyDescent="0.3">
      <c r="AY82" s="13"/>
    </row>
    <row r="83" spans="51:51" x14ac:dyDescent="0.3">
      <c r="AY83" s="13"/>
    </row>
    <row r="84" spans="51:51" x14ac:dyDescent="0.3">
      <c r="AY84" s="13"/>
    </row>
    <row r="85" spans="51:51" x14ac:dyDescent="0.3">
      <c r="AY85" s="13"/>
    </row>
    <row r="86" spans="51:51" x14ac:dyDescent="0.3">
      <c r="AY86" s="13"/>
    </row>
    <row r="87" spans="51:51" x14ac:dyDescent="0.3">
      <c r="AY87" s="13"/>
    </row>
    <row r="88" spans="51:51" x14ac:dyDescent="0.3">
      <c r="AY88" s="13"/>
    </row>
    <row r="89" spans="51:51" x14ac:dyDescent="0.3">
      <c r="AY89" s="13"/>
    </row>
    <row r="90" spans="51:51" x14ac:dyDescent="0.3">
      <c r="AY90" s="13"/>
    </row>
    <row r="91" spans="51:51" x14ac:dyDescent="0.3">
      <c r="AY91" s="13"/>
    </row>
    <row r="92" spans="51:51" x14ac:dyDescent="0.3">
      <c r="AY92" s="13"/>
    </row>
    <row r="93" spans="51:51" x14ac:dyDescent="0.3">
      <c r="AY93" s="13"/>
    </row>
    <row r="94" spans="51:51" x14ac:dyDescent="0.3">
      <c r="AY94" s="13"/>
    </row>
    <row r="95" spans="51:51" x14ac:dyDescent="0.3">
      <c r="AY95" s="13"/>
    </row>
    <row r="96" spans="51:51" x14ac:dyDescent="0.3">
      <c r="AY96" s="13"/>
    </row>
    <row r="97" spans="51:51" x14ac:dyDescent="0.3">
      <c r="AY97" s="13"/>
    </row>
    <row r="98" spans="51:51" x14ac:dyDescent="0.3">
      <c r="AY98" s="13"/>
    </row>
    <row r="99" spans="51:51" x14ac:dyDescent="0.3">
      <c r="AY99" s="13"/>
    </row>
    <row r="100" spans="51:51" x14ac:dyDescent="0.3">
      <c r="AY100" s="13"/>
    </row>
    <row r="101" spans="51:51" x14ac:dyDescent="0.3">
      <c r="AY101" s="13"/>
    </row>
    <row r="102" spans="51:51" x14ac:dyDescent="0.3">
      <c r="AY102" s="13"/>
    </row>
    <row r="103" spans="51:51" x14ac:dyDescent="0.3">
      <c r="AY103" s="13"/>
    </row>
    <row r="104" spans="51:51" x14ac:dyDescent="0.3">
      <c r="AY104" s="13"/>
    </row>
    <row r="105" spans="51:51" x14ac:dyDescent="0.3">
      <c r="AY105" s="13"/>
    </row>
    <row r="106" spans="51:51" x14ac:dyDescent="0.3">
      <c r="AY106" s="13"/>
    </row>
    <row r="107" spans="51:51" x14ac:dyDescent="0.3">
      <c r="AY107" s="13"/>
    </row>
    <row r="108" spans="51:51" x14ac:dyDescent="0.3">
      <c r="AY108" s="13"/>
    </row>
    <row r="109" spans="51:51" x14ac:dyDescent="0.3">
      <c r="AY109" s="13"/>
    </row>
    <row r="110" spans="51:51" x14ac:dyDescent="0.3">
      <c r="AY110" s="13"/>
    </row>
    <row r="111" spans="51:51" x14ac:dyDescent="0.3">
      <c r="AY111" s="13"/>
    </row>
    <row r="112" spans="51:51" x14ac:dyDescent="0.3">
      <c r="AY112" s="13"/>
    </row>
    <row r="113" spans="51:51" x14ac:dyDescent="0.3">
      <c r="AY113" s="13"/>
    </row>
    <row r="114" spans="51:51" x14ac:dyDescent="0.3">
      <c r="AY114" s="13"/>
    </row>
    <row r="115" spans="51:51" x14ac:dyDescent="0.3">
      <c r="AY115" s="13"/>
    </row>
    <row r="116" spans="51:51" x14ac:dyDescent="0.3">
      <c r="AY116" s="13"/>
    </row>
    <row r="117" spans="51:51" x14ac:dyDescent="0.3">
      <c r="AY117" s="13"/>
    </row>
    <row r="118" spans="51:51" x14ac:dyDescent="0.3">
      <c r="AY118" s="13"/>
    </row>
    <row r="119" spans="51:51" x14ac:dyDescent="0.3">
      <c r="AY119" s="13"/>
    </row>
    <row r="120" spans="51:51" x14ac:dyDescent="0.3">
      <c r="AY120" s="13"/>
    </row>
    <row r="121" spans="51:51" x14ac:dyDescent="0.3">
      <c r="AY121" s="13"/>
    </row>
    <row r="122" spans="51:51" x14ac:dyDescent="0.3">
      <c r="AY122" s="13"/>
    </row>
    <row r="123" spans="51:51" x14ac:dyDescent="0.3">
      <c r="AY123" s="13"/>
    </row>
    <row r="124" spans="51:51" x14ac:dyDescent="0.3">
      <c r="AY124" s="13"/>
    </row>
    <row r="125" spans="51:51" x14ac:dyDescent="0.3">
      <c r="AY125" s="13"/>
    </row>
    <row r="126" spans="51:51" x14ac:dyDescent="0.3">
      <c r="AY126" s="13"/>
    </row>
    <row r="127" spans="51:51" x14ac:dyDescent="0.3">
      <c r="AY127" s="13"/>
    </row>
    <row r="128" spans="51:51" x14ac:dyDescent="0.3">
      <c r="AY128" s="13"/>
    </row>
    <row r="129" spans="51:51" x14ac:dyDescent="0.3">
      <c r="AY129" s="13"/>
    </row>
    <row r="130" spans="51:51" x14ac:dyDescent="0.3">
      <c r="AY130" s="13"/>
    </row>
    <row r="131" spans="51:51" x14ac:dyDescent="0.3">
      <c r="AY131" s="13"/>
    </row>
    <row r="132" spans="51:51" x14ac:dyDescent="0.3">
      <c r="AY132" s="13"/>
    </row>
    <row r="133" spans="51:51" x14ac:dyDescent="0.3">
      <c r="AY133" s="13"/>
    </row>
    <row r="134" spans="51:51" x14ac:dyDescent="0.3">
      <c r="AY134" s="13"/>
    </row>
    <row r="135" spans="51:51" x14ac:dyDescent="0.3">
      <c r="AY135" s="13"/>
    </row>
    <row r="136" spans="51:51" x14ac:dyDescent="0.3">
      <c r="AY136" s="13"/>
    </row>
    <row r="137" spans="51:51" x14ac:dyDescent="0.3">
      <c r="AY137" s="13"/>
    </row>
    <row r="138" spans="51:51" x14ac:dyDescent="0.3">
      <c r="AY138" s="13"/>
    </row>
    <row r="139" spans="51:51" x14ac:dyDescent="0.3">
      <c r="AY139" s="13"/>
    </row>
    <row r="140" spans="51:51" x14ac:dyDescent="0.3">
      <c r="AY140" s="13"/>
    </row>
    <row r="141" spans="51:51" x14ac:dyDescent="0.3">
      <c r="AY141" s="13"/>
    </row>
    <row r="142" spans="51:51" x14ac:dyDescent="0.3">
      <c r="AY142" s="13"/>
    </row>
    <row r="143" spans="51:51" x14ac:dyDescent="0.3">
      <c r="AY143" s="13"/>
    </row>
    <row r="144" spans="51:51" x14ac:dyDescent="0.3">
      <c r="AY144" s="13"/>
    </row>
    <row r="145" spans="51:51" x14ac:dyDescent="0.3">
      <c r="AY145" s="13"/>
    </row>
    <row r="146" spans="51:51" x14ac:dyDescent="0.3">
      <c r="AY146" s="13"/>
    </row>
    <row r="147" spans="51:51" x14ac:dyDescent="0.3">
      <c r="AY147" s="13"/>
    </row>
    <row r="148" spans="51:51" x14ac:dyDescent="0.3">
      <c r="AY148" s="13"/>
    </row>
    <row r="149" spans="51:51" x14ac:dyDescent="0.3">
      <c r="AY149" s="13"/>
    </row>
    <row r="150" spans="51:51" x14ac:dyDescent="0.3">
      <c r="AY150" s="13"/>
    </row>
    <row r="151" spans="51:51" x14ac:dyDescent="0.3">
      <c r="AY151" s="13"/>
    </row>
    <row r="152" spans="51:51" x14ac:dyDescent="0.3">
      <c r="AY152" s="13"/>
    </row>
    <row r="153" spans="51:51" x14ac:dyDescent="0.3">
      <c r="AY153" s="13"/>
    </row>
    <row r="154" spans="51:51" x14ac:dyDescent="0.3">
      <c r="AY154" s="13"/>
    </row>
    <row r="155" spans="51:51" x14ac:dyDescent="0.3">
      <c r="AY155" s="13"/>
    </row>
    <row r="156" spans="51:51" x14ac:dyDescent="0.3">
      <c r="AY156" s="13"/>
    </row>
    <row r="157" spans="51:51" x14ac:dyDescent="0.3">
      <c r="AY157" s="13"/>
    </row>
    <row r="158" spans="51:51" x14ac:dyDescent="0.3">
      <c r="AY158" s="13"/>
    </row>
    <row r="159" spans="51:51" x14ac:dyDescent="0.3">
      <c r="AY159" s="13"/>
    </row>
    <row r="160" spans="51:51" x14ac:dyDescent="0.3">
      <c r="AY160" s="13"/>
    </row>
    <row r="161" spans="51:51" x14ac:dyDescent="0.3">
      <c r="AY161" s="13"/>
    </row>
    <row r="162" spans="51:51" x14ac:dyDescent="0.3">
      <c r="AY162" s="13"/>
    </row>
    <row r="163" spans="51:51" x14ac:dyDescent="0.3">
      <c r="AY163" s="13"/>
    </row>
    <row r="164" spans="51:51" x14ac:dyDescent="0.3">
      <c r="AY164" s="13"/>
    </row>
    <row r="165" spans="51:51" x14ac:dyDescent="0.3">
      <c r="AY165" s="13"/>
    </row>
    <row r="166" spans="51:51" x14ac:dyDescent="0.3">
      <c r="AY166" s="13"/>
    </row>
    <row r="167" spans="51:51" x14ac:dyDescent="0.3">
      <c r="AY167" s="13"/>
    </row>
    <row r="168" spans="51:51" x14ac:dyDescent="0.3">
      <c r="AY168" s="13"/>
    </row>
    <row r="169" spans="51:51" x14ac:dyDescent="0.3">
      <c r="AY169" s="13"/>
    </row>
    <row r="170" spans="51:51" x14ac:dyDescent="0.3">
      <c r="AY170" s="13"/>
    </row>
    <row r="171" spans="51:51" x14ac:dyDescent="0.3">
      <c r="AY171" s="13"/>
    </row>
    <row r="172" spans="51:51" x14ac:dyDescent="0.3">
      <c r="AY172" s="13"/>
    </row>
    <row r="173" spans="51:51" x14ac:dyDescent="0.3">
      <c r="AY173" s="13"/>
    </row>
    <row r="174" spans="51:51" x14ac:dyDescent="0.3">
      <c r="AY174" s="13"/>
    </row>
    <row r="175" spans="51:51" x14ac:dyDescent="0.3">
      <c r="AY175" s="13"/>
    </row>
    <row r="176" spans="51:51" x14ac:dyDescent="0.3">
      <c r="AY176" s="13"/>
    </row>
    <row r="177" spans="51:51" x14ac:dyDescent="0.3">
      <c r="AY177" s="13"/>
    </row>
    <row r="178" spans="51:51" x14ac:dyDescent="0.3">
      <c r="AY178" s="13"/>
    </row>
    <row r="179" spans="51:51" x14ac:dyDescent="0.3">
      <c r="AY179" s="13"/>
    </row>
    <row r="180" spans="51:51" x14ac:dyDescent="0.3">
      <c r="AY180" s="13"/>
    </row>
    <row r="181" spans="51:51" x14ac:dyDescent="0.3">
      <c r="AY181" s="13"/>
    </row>
    <row r="182" spans="51:51" x14ac:dyDescent="0.3">
      <c r="AY182" s="13"/>
    </row>
    <row r="183" spans="51:51" x14ac:dyDescent="0.3">
      <c r="AY183" s="13"/>
    </row>
    <row r="184" spans="51:51" x14ac:dyDescent="0.3">
      <c r="AY184" s="13"/>
    </row>
    <row r="185" spans="51:51" x14ac:dyDescent="0.3">
      <c r="AY185" s="13"/>
    </row>
    <row r="186" spans="51:51" x14ac:dyDescent="0.3">
      <c r="AY186" s="13"/>
    </row>
    <row r="187" spans="51:51" x14ac:dyDescent="0.3">
      <c r="AY187" s="13"/>
    </row>
    <row r="188" spans="51:51" x14ac:dyDescent="0.3">
      <c r="AY188" s="13"/>
    </row>
    <row r="189" spans="51:51" x14ac:dyDescent="0.3">
      <c r="AY189" s="13"/>
    </row>
    <row r="190" spans="51:51" x14ac:dyDescent="0.3">
      <c r="AY190" s="13"/>
    </row>
    <row r="191" spans="51:51" x14ac:dyDescent="0.3">
      <c r="AY191" s="13"/>
    </row>
    <row r="192" spans="51:51" x14ac:dyDescent="0.3">
      <c r="AY192" s="13"/>
    </row>
    <row r="193" spans="51:51" x14ac:dyDescent="0.3">
      <c r="AY193" s="13"/>
    </row>
    <row r="194" spans="51:51" x14ac:dyDescent="0.3">
      <c r="AY194" s="13"/>
    </row>
    <row r="195" spans="51:51" x14ac:dyDescent="0.3">
      <c r="AY195" s="13"/>
    </row>
    <row r="196" spans="51:51" x14ac:dyDescent="0.3">
      <c r="AY196" s="13"/>
    </row>
    <row r="197" spans="51:51" x14ac:dyDescent="0.3">
      <c r="AY197" s="13"/>
    </row>
    <row r="198" spans="51:51" x14ac:dyDescent="0.3">
      <c r="AY198" s="13"/>
    </row>
    <row r="199" spans="51:51" x14ac:dyDescent="0.3">
      <c r="AY199" s="13"/>
    </row>
    <row r="200" spans="51:51" x14ac:dyDescent="0.3">
      <c r="AY200" s="13"/>
    </row>
    <row r="201" spans="51:51" x14ac:dyDescent="0.3">
      <c r="AY201" s="13"/>
    </row>
    <row r="202" spans="51:51" x14ac:dyDescent="0.3">
      <c r="AY202" s="13"/>
    </row>
    <row r="203" spans="51:51" x14ac:dyDescent="0.3">
      <c r="AY203" s="13"/>
    </row>
    <row r="204" spans="51:51" x14ac:dyDescent="0.3">
      <c r="AY204" s="13"/>
    </row>
    <row r="205" spans="51:51" x14ac:dyDescent="0.3">
      <c r="AY205" s="13"/>
    </row>
    <row r="206" spans="51:51" x14ac:dyDescent="0.3">
      <c r="AY206" s="13"/>
    </row>
    <row r="207" spans="51:51" x14ac:dyDescent="0.3">
      <c r="AY207" s="13"/>
    </row>
    <row r="208" spans="51:51" x14ac:dyDescent="0.3">
      <c r="AY208" s="13"/>
    </row>
    <row r="209" spans="51:51" x14ac:dyDescent="0.3">
      <c r="AY209" s="13"/>
    </row>
    <row r="210" spans="51:51" x14ac:dyDescent="0.3">
      <c r="AY210" s="13"/>
    </row>
    <row r="211" spans="51:51" x14ac:dyDescent="0.3">
      <c r="AY211" s="13"/>
    </row>
    <row r="212" spans="51:51" x14ac:dyDescent="0.3">
      <c r="AY212" s="13"/>
    </row>
    <row r="213" spans="51:51" x14ac:dyDescent="0.3">
      <c r="AY213" s="13"/>
    </row>
    <row r="214" spans="51:51" x14ac:dyDescent="0.3">
      <c r="AY214" s="13"/>
    </row>
    <row r="215" spans="51:51" x14ac:dyDescent="0.3">
      <c r="AY215" s="13"/>
    </row>
    <row r="216" spans="51:51" x14ac:dyDescent="0.3">
      <c r="AY216" s="13"/>
    </row>
    <row r="217" spans="51:51" x14ac:dyDescent="0.3">
      <c r="AY217" s="13"/>
    </row>
    <row r="218" spans="51:51" x14ac:dyDescent="0.3">
      <c r="AY218" s="13"/>
    </row>
    <row r="219" spans="51:51" x14ac:dyDescent="0.3">
      <c r="AY219" s="13"/>
    </row>
    <row r="220" spans="51:51" x14ac:dyDescent="0.3">
      <c r="AY220" s="13"/>
    </row>
    <row r="221" spans="51:51" x14ac:dyDescent="0.3">
      <c r="AY221" s="13"/>
    </row>
    <row r="222" spans="51:51" x14ac:dyDescent="0.3">
      <c r="AY222" s="13"/>
    </row>
    <row r="223" spans="51:51" x14ac:dyDescent="0.3">
      <c r="AY223" s="13"/>
    </row>
    <row r="224" spans="51:51" x14ac:dyDescent="0.3">
      <c r="AY224" s="13"/>
    </row>
    <row r="225" spans="5:51" x14ac:dyDescent="0.3">
      <c r="AY225" s="13"/>
    </row>
    <row r="226" spans="5:51" x14ac:dyDescent="0.3">
      <c r="AY226" s="13"/>
    </row>
    <row r="227" spans="5:51" x14ac:dyDescent="0.3">
      <c r="AY227" s="13"/>
    </row>
    <row r="228" spans="5:51" x14ac:dyDescent="0.3">
      <c r="AY228" s="13"/>
    </row>
    <row r="229" spans="5:51" x14ac:dyDescent="0.3">
      <c r="AY229" s="13"/>
    </row>
    <row r="230" spans="5:51" x14ac:dyDescent="0.3">
      <c r="AY230" s="13"/>
    </row>
    <row r="231" spans="5:51" x14ac:dyDescent="0.3">
      <c r="AY231" s="13"/>
    </row>
    <row r="232" spans="5:51" x14ac:dyDescent="0.3">
      <c r="AY232" s="13"/>
    </row>
    <row r="233" spans="5:51" x14ac:dyDescent="0.3">
      <c r="AY233" s="13"/>
    </row>
    <row r="234" spans="5:51" x14ac:dyDescent="0.3">
      <c r="AY234" s="13"/>
    </row>
    <row r="235" spans="5:51" x14ac:dyDescent="0.3">
      <c r="E235" s="13"/>
      <c r="F235" s="13"/>
      <c r="G235" s="13"/>
      <c r="H235" s="13"/>
      <c r="I235" s="13"/>
      <c r="J235" s="13"/>
      <c r="K235" s="13"/>
      <c r="L235" s="13"/>
      <c r="P235" s="13"/>
      <c r="AY235" s="13"/>
    </row>
    <row r="236" spans="5:51" x14ac:dyDescent="0.3">
      <c r="E236" s="13"/>
      <c r="F236" s="13"/>
      <c r="G236" s="13"/>
      <c r="H236" s="13"/>
      <c r="I236" s="13"/>
      <c r="J236" s="13"/>
      <c r="K236" s="13"/>
      <c r="L236" s="13"/>
      <c r="P236" s="13"/>
      <c r="AY236" s="13"/>
    </row>
    <row r="237" spans="5:51" x14ac:dyDescent="0.3">
      <c r="E237" s="13"/>
      <c r="F237" s="13"/>
      <c r="G237" s="13"/>
      <c r="H237" s="13"/>
      <c r="I237" s="13"/>
      <c r="J237" s="13"/>
      <c r="K237" s="13"/>
      <c r="L237" s="13"/>
      <c r="P237" s="13"/>
      <c r="AY237" s="13"/>
    </row>
    <row r="238" spans="5:51" x14ac:dyDescent="0.3">
      <c r="E238" s="13"/>
      <c r="F238" s="13"/>
      <c r="G238" s="13"/>
      <c r="H238" s="13"/>
      <c r="I238" s="13"/>
      <c r="J238" s="13"/>
      <c r="K238" s="13"/>
      <c r="L238" s="13"/>
      <c r="P238" s="13"/>
      <c r="AY238" s="13"/>
    </row>
    <row r="239" spans="5:51" x14ac:dyDescent="0.3">
      <c r="E239" s="13"/>
      <c r="F239" s="13"/>
      <c r="G239" s="13"/>
      <c r="H239" s="13"/>
      <c r="I239" s="13"/>
      <c r="J239" s="13"/>
      <c r="K239" s="13"/>
      <c r="L239" s="13"/>
      <c r="P239" s="13"/>
      <c r="AY239" s="13"/>
    </row>
    <row r="240" spans="5:51" x14ac:dyDescent="0.3">
      <c r="E240" s="13"/>
      <c r="F240" s="13"/>
      <c r="G240" s="13"/>
      <c r="H240" s="13"/>
      <c r="I240" s="13"/>
      <c r="J240" s="13"/>
      <c r="K240" s="13"/>
      <c r="L240" s="13"/>
      <c r="P240" s="13"/>
      <c r="AY240" s="13"/>
    </row>
    <row r="241" spans="5:51" x14ac:dyDescent="0.3">
      <c r="E241" s="13"/>
      <c r="F241" s="13"/>
      <c r="G241" s="13"/>
      <c r="H241" s="13"/>
      <c r="I241" s="13"/>
      <c r="J241" s="13"/>
      <c r="K241" s="13"/>
      <c r="L241" s="13"/>
      <c r="P241" s="13"/>
      <c r="AY241" s="13"/>
    </row>
    <row r="242" spans="5:51" x14ac:dyDescent="0.3">
      <c r="E242" s="13"/>
      <c r="F242" s="13"/>
      <c r="G242" s="13"/>
      <c r="H242" s="13"/>
      <c r="I242" s="13"/>
      <c r="J242" s="13"/>
      <c r="K242" s="13"/>
      <c r="L242" s="13"/>
      <c r="P242" s="13"/>
      <c r="AY242" s="13"/>
    </row>
    <row r="243" spans="5:51" x14ac:dyDescent="0.3">
      <c r="E243" s="13"/>
      <c r="F243" s="13"/>
      <c r="G243" s="13"/>
      <c r="H243" s="13"/>
      <c r="I243" s="13"/>
      <c r="J243" s="13"/>
      <c r="K243" s="13"/>
      <c r="L243" s="13"/>
      <c r="P243" s="13"/>
      <c r="AY243" s="13"/>
    </row>
    <row r="244" spans="5:51" x14ac:dyDescent="0.3">
      <c r="E244" s="13"/>
      <c r="F244" s="13"/>
      <c r="G244" s="13"/>
      <c r="H244" s="13"/>
      <c r="I244" s="13"/>
      <c r="J244" s="13"/>
      <c r="K244" s="13"/>
      <c r="L244" s="13"/>
      <c r="P244" s="13"/>
      <c r="AY244" s="13"/>
    </row>
    <row r="245" spans="5:51" x14ac:dyDescent="0.3">
      <c r="E245" s="13"/>
      <c r="F245" s="13"/>
      <c r="G245" s="13"/>
      <c r="H245" s="13"/>
      <c r="I245" s="13"/>
      <c r="J245" s="13"/>
      <c r="K245" s="13"/>
      <c r="L245" s="13"/>
      <c r="P245" s="13"/>
      <c r="AY245" s="13"/>
    </row>
    <row r="246" spans="5:51" x14ac:dyDescent="0.3">
      <c r="E246" s="13"/>
      <c r="F246" s="13"/>
      <c r="G246" s="13"/>
      <c r="H246" s="13"/>
      <c r="I246" s="13"/>
      <c r="J246" s="13"/>
      <c r="K246" s="13"/>
      <c r="L246" s="13"/>
      <c r="P246" s="13"/>
      <c r="AY246" s="13"/>
    </row>
    <row r="247" spans="5:51" x14ac:dyDescent="0.3">
      <c r="E247" s="13"/>
      <c r="F247" s="13"/>
      <c r="G247" s="13"/>
      <c r="H247" s="13"/>
      <c r="I247" s="13"/>
      <c r="J247" s="13"/>
      <c r="K247" s="13"/>
      <c r="L247" s="13"/>
      <c r="P247" s="13"/>
      <c r="AY247" s="13"/>
    </row>
    <row r="248" spans="5:51" x14ac:dyDescent="0.3">
      <c r="E248" s="13"/>
      <c r="F248" s="13"/>
      <c r="G248" s="13"/>
      <c r="H248" s="13"/>
      <c r="I248" s="13"/>
      <c r="J248" s="13"/>
      <c r="K248" s="13"/>
      <c r="L248" s="13"/>
      <c r="P248" s="13"/>
      <c r="AY248" s="13"/>
    </row>
    <row r="249" spans="5:51" x14ac:dyDescent="0.3">
      <c r="E249" s="13"/>
      <c r="F249" s="13"/>
      <c r="G249" s="13"/>
      <c r="H249" s="13"/>
      <c r="I249" s="13"/>
      <c r="J249" s="13"/>
      <c r="K249" s="13"/>
      <c r="L249" s="13"/>
      <c r="P249" s="13"/>
      <c r="AY249" s="13"/>
    </row>
    <row r="250" spans="5:51" x14ac:dyDescent="0.3">
      <c r="E250" s="13"/>
      <c r="F250" s="13"/>
      <c r="G250" s="13"/>
      <c r="H250" s="13"/>
      <c r="I250" s="13"/>
      <c r="J250" s="13"/>
      <c r="K250" s="13"/>
      <c r="L250" s="13"/>
      <c r="P250" s="13"/>
      <c r="AY250" s="13"/>
    </row>
    <row r="251" spans="5:51" x14ac:dyDescent="0.3">
      <c r="E251" s="13"/>
      <c r="F251" s="13"/>
      <c r="G251" s="13"/>
      <c r="H251" s="13"/>
      <c r="I251" s="13"/>
      <c r="J251" s="13"/>
      <c r="K251" s="13"/>
      <c r="L251" s="13"/>
      <c r="P251" s="13"/>
      <c r="AY251" s="13"/>
    </row>
    <row r="252" spans="5:51" x14ac:dyDescent="0.3">
      <c r="E252" s="13"/>
      <c r="F252" s="13"/>
      <c r="G252" s="13"/>
      <c r="H252" s="13"/>
      <c r="I252" s="13"/>
      <c r="J252" s="13"/>
      <c r="K252" s="13"/>
      <c r="L252" s="13"/>
      <c r="P252" s="13"/>
      <c r="AY252" s="13"/>
    </row>
    <row r="253" spans="5:51" x14ac:dyDescent="0.3">
      <c r="E253" s="13"/>
      <c r="F253" s="13"/>
      <c r="G253" s="13"/>
      <c r="H253" s="13"/>
      <c r="I253" s="13"/>
      <c r="J253" s="13"/>
      <c r="K253" s="13"/>
      <c r="L253" s="13"/>
      <c r="P253" s="13"/>
      <c r="AY253" s="13"/>
    </row>
    <row r="254" spans="5:51" x14ac:dyDescent="0.3">
      <c r="E254" s="13"/>
      <c r="F254" s="13"/>
      <c r="G254" s="13"/>
      <c r="H254" s="13"/>
      <c r="I254" s="13"/>
      <c r="J254" s="13"/>
      <c r="K254" s="13"/>
      <c r="L254" s="13"/>
      <c r="P254" s="13"/>
      <c r="AY254" s="13"/>
    </row>
    <row r="255" spans="5:51" x14ac:dyDescent="0.3">
      <c r="E255" s="13"/>
      <c r="F255" s="13"/>
      <c r="G255" s="13"/>
      <c r="H255" s="13"/>
      <c r="I255" s="13"/>
      <c r="J255" s="13"/>
      <c r="K255" s="13"/>
      <c r="L255" s="13"/>
      <c r="P255" s="13"/>
      <c r="AY255" s="13"/>
    </row>
    <row r="256" spans="5:51" x14ac:dyDescent="0.3">
      <c r="E256" s="13"/>
      <c r="F256" s="13"/>
      <c r="G256" s="13"/>
      <c r="H256" s="13"/>
      <c r="I256" s="13"/>
      <c r="J256" s="13"/>
      <c r="K256" s="13"/>
      <c r="L256" s="13"/>
      <c r="P256" s="13"/>
      <c r="AY256" s="13"/>
    </row>
    <row r="257" spans="5:51" x14ac:dyDescent="0.3">
      <c r="E257" s="13"/>
      <c r="F257" s="13"/>
      <c r="G257" s="13"/>
      <c r="H257" s="13"/>
      <c r="I257" s="13"/>
      <c r="J257" s="13"/>
      <c r="K257" s="13"/>
      <c r="L257" s="13"/>
      <c r="P257" s="13"/>
      <c r="AY257" s="13"/>
    </row>
    <row r="258" spans="5:51" x14ac:dyDescent="0.3">
      <c r="E258" s="13"/>
      <c r="F258" s="13"/>
      <c r="G258" s="13"/>
      <c r="H258" s="13"/>
      <c r="I258" s="13"/>
      <c r="J258" s="13"/>
      <c r="K258" s="13"/>
      <c r="L258" s="13"/>
      <c r="P258" s="13"/>
      <c r="AY258" s="13"/>
    </row>
    <row r="259" spans="5:51" x14ac:dyDescent="0.3">
      <c r="E259" s="13"/>
      <c r="F259" s="13"/>
      <c r="G259" s="13"/>
      <c r="H259" s="13"/>
      <c r="I259" s="13"/>
      <c r="J259" s="13"/>
      <c r="K259" s="13"/>
      <c r="L259" s="13"/>
      <c r="P259" s="13"/>
      <c r="AY259" s="13"/>
    </row>
    <row r="260" spans="5:51" x14ac:dyDescent="0.3">
      <c r="E260" s="13"/>
      <c r="F260" s="13"/>
      <c r="G260" s="13"/>
      <c r="H260" s="13"/>
      <c r="I260" s="13"/>
      <c r="J260" s="13"/>
      <c r="K260" s="13"/>
      <c r="L260" s="13"/>
      <c r="P260" s="13"/>
      <c r="AY260" s="13"/>
    </row>
    <row r="261" spans="5:51" x14ac:dyDescent="0.3">
      <c r="E261" s="13"/>
      <c r="F261" s="13"/>
      <c r="G261" s="13"/>
      <c r="H261" s="13"/>
      <c r="I261" s="13"/>
      <c r="J261" s="13"/>
      <c r="K261" s="13"/>
      <c r="L261" s="13"/>
      <c r="P261" s="13"/>
      <c r="AY261" s="13"/>
    </row>
    <row r="262" spans="5:51" x14ac:dyDescent="0.3">
      <c r="E262" s="13"/>
      <c r="F262" s="13"/>
      <c r="G262" s="13"/>
      <c r="H262" s="13"/>
      <c r="I262" s="13"/>
      <c r="J262" s="13"/>
      <c r="K262" s="13"/>
      <c r="L262" s="13"/>
      <c r="P262" s="13"/>
      <c r="AY262" s="13"/>
    </row>
    <row r="263" spans="5:51" x14ac:dyDescent="0.3">
      <c r="E263" s="13"/>
      <c r="F263" s="13"/>
      <c r="G263" s="13"/>
      <c r="H263" s="13"/>
      <c r="I263" s="13"/>
      <c r="J263" s="13"/>
      <c r="K263" s="13"/>
      <c r="L263" s="13"/>
      <c r="P263" s="13"/>
      <c r="AY263" s="13"/>
    </row>
    <row r="264" spans="5:51" x14ac:dyDescent="0.3">
      <c r="E264" s="13"/>
      <c r="F264" s="13"/>
      <c r="G264" s="13"/>
      <c r="H264" s="13"/>
      <c r="I264" s="13"/>
      <c r="J264" s="13"/>
      <c r="K264" s="13"/>
      <c r="L264" s="13"/>
      <c r="P264" s="13"/>
      <c r="AY264" s="13"/>
    </row>
    <row r="265" spans="5:51" x14ac:dyDescent="0.3">
      <c r="E265" s="13"/>
      <c r="F265" s="13"/>
      <c r="G265" s="13"/>
      <c r="H265" s="13"/>
      <c r="I265" s="13"/>
      <c r="J265" s="13"/>
      <c r="K265" s="13"/>
      <c r="L265" s="13"/>
      <c r="P265" s="13"/>
      <c r="AY265" s="13"/>
    </row>
    <row r="266" spans="5:51" x14ac:dyDescent="0.3">
      <c r="E266" s="13"/>
      <c r="F266" s="13"/>
      <c r="G266" s="13"/>
      <c r="H266" s="13"/>
      <c r="I266" s="13"/>
      <c r="J266" s="13"/>
      <c r="K266" s="13"/>
      <c r="L266" s="13"/>
      <c r="P266" s="13"/>
      <c r="AY266" s="13"/>
    </row>
    <row r="267" spans="5:51" x14ac:dyDescent="0.3">
      <c r="E267" s="13"/>
      <c r="F267" s="13"/>
      <c r="G267" s="13"/>
      <c r="H267" s="13"/>
      <c r="I267" s="13"/>
      <c r="J267" s="13"/>
      <c r="K267" s="13"/>
      <c r="L267" s="13"/>
      <c r="P267" s="13"/>
      <c r="AY267" s="13"/>
    </row>
    <row r="268" spans="5:51" x14ac:dyDescent="0.3">
      <c r="E268" s="13"/>
      <c r="F268" s="13"/>
      <c r="G268" s="13"/>
      <c r="H268" s="13"/>
      <c r="I268" s="13"/>
      <c r="J268" s="13"/>
      <c r="K268" s="13"/>
      <c r="L268" s="13"/>
      <c r="P268" s="13"/>
      <c r="AY268" s="13"/>
    </row>
    <row r="269" spans="5:51" x14ac:dyDescent="0.3">
      <c r="E269" s="13"/>
      <c r="F269" s="13"/>
      <c r="G269" s="13"/>
      <c r="H269" s="13"/>
      <c r="I269" s="13"/>
      <c r="J269" s="13"/>
      <c r="K269" s="13"/>
      <c r="L269" s="13"/>
      <c r="P269" s="13"/>
      <c r="AY269" s="13"/>
    </row>
    <row r="270" spans="5:51" x14ac:dyDescent="0.3">
      <c r="E270" s="13"/>
      <c r="F270" s="13"/>
      <c r="G270" s="13"/>
      <c r="H270" s="13"/>
      <c r="I270" s="13"/>
      <c r="J270" s="13"/>
      <c r="K270" s="13"/>
      <c r="L270" s="13"/>
      <c r="P270" s="13"/>
      <c r="AY270" s="13"/>
    </row>
    <row r="271" spans="5:51" x14ac:dyDescent="0.3">
      <c r="E271" s="13"/>
      <c r="F271" s="13"/>
      <c r="G271" s="13"/>
      <c r="H271" s="13"/>
      <c r="I271" s="13"/>
      <c r="J271" s="13"/>
      <c r="K271" s="13"/>
      <c r="L271" s="13"/>
      <c r="P271" s="13"/>
      <c r="AY271" s="13"/>
    </row>
    <row r="272" spans="5:51" x14ac:dyDescent="0.3">
      <c r="E272" s="13"/>
      <c r="F272" s="13"/>
      <c r="G272" s="13"/>
      <c r="H272" s="13"/>
      <c r="I272" s="13"/>
      <c r="J272" s="13"/>
      <c r="K272" s="13"/>
      <c r="L272" s="13"/>
      <c r="P272" s="13"/>
      <c r="AY272" s="13"/>
    </row>
    <row r="273" spans="5:51" x14ac:dyDescent="0.3">
      <c r="E273" s="13"/>
      <c r="F273" s="13"/>
      <c r="G273" s="13"/>
      <c r="H273" s="13"/>
      <c r="I273" s="13"/>
      <c r="J273" s="13"/>
      <c r="K273" s="13"/>
      <c r="L273" s="13"/>
      <c r="P273" s="13"/>
      <c r="AY273" s="13"/>
    </row>
    <row r="274" spans="5:51" x14ac:dyDescent="0.3">
      <c r="E274" s="13"/>
      <c r="F274" s="13"/>
      <c r="G274" s="13"/>
      <c r="H274" s="13"/>
      <c r="I274" s="13"/>
      <c r="J274" s="13"/>
      <c r="K274" s="13"/>
      <c r="L274" s="13"/>
      <c r="P274" s="13"/>
      <c r="AY274" s="13"/>
    </row>
    <row r="275" spans="5:51" x14ac:dyDescent="0.3">
      <c r="E275" s="13"/>
      <c r="F275" s="13"/>
      <c r="G275" s="13"/>
      <c r="H275" s="13"/>
      <c r="I275" s="13"/>
      <c r="J275" s="13"/>
      <c r="K275" s="13"/>
      <c r="L275" s="13"/>
      <c r="P275" s="13"/>
      <c r="AY275" s="13"/>
    </row>
    <row r="276" spans="5:51" x14ac:dyDescent="0.3">
      <c r="E276" s="13"/>
      <c r="F276" s="13"/>
      <c r="G276" s="13"/>
      <c r="H276" s="13"/>
      <c r="I276" s="13"/>
      <c r="J276" s="13"/>
      <c r="K276" s="13"/>
      <c r="L276" s="13"/>
      <c r="P276" s="13"/>
      <c r="AY276" s="13"/>
    </row>
    <row r="277" spans="5:51" x14ac:dyDescent="0.3">
      <c r="E277" s="13"/>
      <c r="F277" s="13"/>
      <c r="G277" s="13"/>
      <c r="H277" s="13"/>
      <c r="I277" s="13"/>
      <c r="J277" s="13"/>
      <c r="K277" s="13"/>
      <c r="L277" s="13"/>
      <c r="P277" s="13"/>
      <c r="AY277" s="13"/>
    </row>
    <row r="278" spans="5:51" x14ac:dyDescent="0.3">
      <c r="E278" s="13"/>
      <c r="F278" s="13"/>
      <c r="G278" s="13"/>
      <c r="H278" s="13"/>
      <c r="I278" s="13"/>
      <c r="J278" s="13"/>
      <c r="K278" s="13"/>
      <c r="L278" s="13"/>
      <c r="P278" s="13"/>
      <c r="AY278" s="13"/>
    </row>
    <row r="279" spans="5:51" x14ac:dyDescent="0.3">
      <c r="E279" s="13"/>
      <c r="F279" s="13"/>
      <c r="G279" s="13"/>
      <c r="H279" s="13"/>
      <c r="I279" s="13"/>
      <c r="J279" s="13"/>
      <c r="K279" s="13"/>
      <c r="L279" s="13"/>
      <c r="P279" s="13"/>
      <c r="AY279" s="13"/>
    </row>
    <row r="280" spans="5:51" x14ac:dyDescent="0.3">
      <c r="E280" s="13"/>
      <c r="F280" s="13"/>
      <c r="G280" s="13"/>
      <c r="H280" s="13"/>
      <c r="I280" s="13"/>
      <c r="J280" s="13"/>
      <c r="K280" s="13"/>
      <c r="L280" s="13"/>
      <c r="P280" s="13"/>
      <c r="AY280" s="13"/>
    </row>
    <row r="281" spans="5:51" x14ac:dyDescent="0.3">
      <c r="E281" s="13"/>
      <c r="F281" s="13"/>
      <c r="G281" s="13"/>
      <c r="H281" s="13"/>
      <c r="I281" s="13"/>
      <c r="J281" s="13"/>
      <c r="K281" s="13"/>
      <c r="L281" s="13"/>
      <c r="P281" s="13"/>
      <c r="AY281" s="13"/>
    </row>
    <row r="282" spans="5:51" x14ac:dyDescent="0.3">
      <c r="E282" s="13"/>
      <c r="F282" s="13"/>
      <c r="G282" s="13"/>
      <c r="H282" s="13"/>
      <c r="I282" s="13"/>
      <c r="J282" s="13"/>
      <c r="K282" s="13"/>
      <c r="L282" s="13"/>
      <c r="P282" s="13"/>
      <c r="AY282" s="13"/>
    </row>
    <row r="283" spans="5:51" x14ac:dyDescent="0.3">
      <c r="E283" s="13"/>
      <c r="F283" s="13"/>
      <c r="G283" s="13"/>
      <c r="H283" s="13"/>
      <c r="I283" s="13"/>
      <c r="J283" s="13"/>
      <c r="K283" s="13"/>
      <c r="L283" s="13"/>
      <c r="P283" s="13"/>
      <c r="AY283" s="13"/>
    </row>
    <row r="284" spans="5:51" x14ac:dyDescent="0.3">
      <c r="E284" s="13"/>
      <c r="F284" s="13"/>
      <c r="G284" s="13"/>
      <c r="H284" s="13"/>
      <c r="I284" s="13"/>
      <c r="J284" s="13"/>
      <c r="K284" s="13"/>
      <c r="L284" s="13"/>
      <c r="P284" s="13"/>
      <c r="AY284" s="13"/>
    </row>
    <row r="285" spans="5:51" x14ac:dyDescent="0.3">
      <c r="E285" s="13"/>
      <c r="F285" s="13"/>
      <c r="G285" s="13"/>
      <c r="H285" s="13"/>
      <c r="I285" s="13"/>
      <c r="J285" s="13"/>
      <c r="K285" s="13"/>
      <c r="L285" s="13"/>
      <c r="P285" s="13"/>
      <c r="AY285" s="13"/>
    </row>
    <row r="286" spans="5:51" x14ac:dyDescent="0.3">
      <c r="E286" s="13"/>
      <c r="F286" s="13"/>
      <c r="G286" s="13"/>
      <c r="H286" s="13"/>
      <c r="I286" s="13"/>
      <c r="J286" s="13"/>
      <c r="K286" s="13"/>
      <c r="L286" s="13"/>
      <c r="P286" s="13"/>
      <c r="AY286" s="13"/>
    </row>
    <row r="287" spans="5:51" x14ac:dyDescent="0.3">
      <c r="E287" s="13"/>
      <c r="F287" s="13"/>
      <c r="G287" s="13"/>
      <c r="H287" s="13"/>
      <c r="I287" s="13"/>
      <c r="J287" s="13"/>
      <c r="K287" s="13"/>
      <c r="L287" s="13"/>
      <c r="P287" s="13"/>
      <c r="AY287" s="13"/>
    </row>
    <row r="288" spans="5:51" x14ac:dyDescent="0.3">
      <c r="E288" s="13"/>
      <c r="F288" s="13"/>
      <c r="G288" s="13"/>
      <c r="H288" s="13"/>
      <c r="I288" s="13"/>
      <c r="J288" s="13"/>
      <c r="K288" s="13"/>
      <c r="L288" s="13"/>
      <c r="P288" s="13"/>
      <c r="AY288" s="13"/>
    </row>
    <row r="289" spans="5:51" x14ac:dyDescent="0.3">
      <c r="E289" s="13"/>
      <c r="F289" s="13"/>
      <c r="G289" s="13"/>
      <c r="H289" s="13"/>
      <c r="I289" s="13"/>
      <c r="J289" s="13"/>
      <c r="K289" s="13"/>
      <c r="L289" s="13"/>
      <c r="P289" s="13"/>
      <c r="AY289" s="13"/>
    </row>
    <row r="290" spans="5:51" x14ac:dyDescent="0.3">
      <c r="E290" s="13"/>
      <c r="F290" s="13"/>
      <c r="G290" s="13"/>
      <c r="H290" s="13"/>
      <c r="I290" s="13"/>
      <c r="J290" s="13"/>
      <c r="K290" s="13"/>
      <c r="L290" s="13"/>
      <c r="P290" s="13"/>
      <c r="AY290" s="13"/>
    </row>
    <row r="291" spans="5:51" x14ac:dyDescent="0.3">
      <c r="E291" s="13"/>
      <c r="F291" s="13"/>
      <c r="G291" s="13"/>
      <c r="H291" s="13"/>
      <c r="I291" s="13"/>
      <c r="J291" s="13"/>
      <c r="K291" s="13"/>
      <c r="L291" s="13"/>
      <c r="P291" s="13"/>
      <c r="AY291" s="13"/>
    </row>
    <row r="292" spans="5:51" x14ac:dyDescent="0.3">
      <c r="E292" s="13"/>
      <c r="F292" s="13"/>
      <c r="G292" s="13"/>
      <c r="H292" s="13"/>
      <c r="I292" s="13"/>
      <c r="J292" s="13"/>
      <c r="K292" s="13"/>
      <c r="L292" s="13"/>
      <c r="P292" s="13"/>
      <c r="AY292" s="13"/>
    </row>
    <row r="293" spans="5:51" x14ac:dyDescent="0.3">
      <c r="E293" s="13"/>
      <c r="F293" s="13"/>
      <c r="G293" s="13"/>
      <c r="H293" s="13"/>
      <c r="I293" s="13"/>
      <c r="J293" s="13"/>
      <c r="K293" s="13"/>
      <c r="L293" s="13"/>
      <c r="P293" s="13"/>
      <c r="AY293" s="13"/>
    </row>
    <row r="294" spans="5:51" x14ac:dyDescent="0.3">
      <c r="E294" s="13"/>
      <c r="F294" s="13"/>
      <c r="G294" s="13"/>
      <c r="H294" s="13"/>
      <c r="I294" s="13"/>
      <c r="J294" s="13"/>
      <c r="K294" s="13"/>
      <c r="L294" s="13"/>
      <c r="P294" s="13"/>
      <c r="AY294" s="13"/>
    </row>
    <row r="295" spans="5:51" x14ac:dyDescent="0.3">
      <c r="E295" s="13"/>
      <c r="F295" s="13"/>
      <c r="G295" s="13"/>
      <c r="H295" s="13"/>
      <c r="I295" s="13"/>
      <c r="J295" s="13"/>
      <c r="K295" s="13"/>
      <c r="L295" s="13"/>
      <c r="P295" s="13"/>
      <c r="AY295" s="13"/>
    </row>
    <row r="296" spans="5:51" x14ac:dyDescent="0.3">
      <c r="E296" s="13"/>
      <c r="F296" s="13"/>
      <c r="G296" s="13"/>
      <c r="H296" s="13"/>
      <c r="I296" s="13"/>
      <c r="J296" s="13"/>
      <c r="K296" s="13"/>
      <c r="L296" s="13"/>
      <c r="P296" s="13"/>
      <c r="AY296" s="13"/>
    </row>
    <row r="297" spans="5:51" x14ac:dyDescent="0.3">
      <c r="E297" s="13"/>
      <c r="F297" s="13"/>
      <c r="G297" s="13"/>
      <c r="H297" s="13"/>
      <c r="I297" s="13"/>
      <c r="J297" s="13"/>
      <c r="K297" s="13"/>
      <c r="L297" s="13"/>
      <c r="P297" s="13"/>
      <c r="AY297" s="13"/>
    </row>
    <row r="298" spans="5:51" x14ac:dyDescent="0.3">
      <c r="E298" s="13"/>
      <c r="F298" s="13"/>
      <c r="G298" s="13"/>
      <c r="H298" s="13"/>
      <c r="I298" s="13"/>
      <c r="J298" s="13"/>
      <c r="K298" s="13"/>
      <c r="L298" s="13"/>
      <c r="P298" s="13"/>
      <c r="AY298" s="13"/>
    </row>
    <row r="299" spans="5:51" x14ac:dyDescent="0.3">
      <c r="E299" s="13"/>
      <c r="F299" s="13"/>
      <c r="G299" s="13"/>
      <c r="H299" s="13"/>
      <c r="I299" s="13"/>
      <c r="J299" s="13"/>
      <c r="K299" s="13"/>
      <c r="L299" s="13"/>
      <c r="P299" s="13"/>
      <c r="AY299" s="13"/>
    </row>
  </sheetData>
  <sheetProtection algorithmName="SHA-512" hashValue="EZsWOPy4ytHTnH1kdsEhP7s6xkPnEvxgwiOmArvHL+YxHYKKoWcEDG93v0/Dk6pU+0farqUiXuOXKcfQYciStA==" saltValue="Z9pU84XDZocNoIki061RLQ==" spinCount="100000" sheet="1" objects="1" scenarios="1"/>
  <autoFilter ref="B1:BA299" xr:uid="{053CFD13-6D54-4128-A5E3-2BAFB5DD334F}"/>
  <mergeCells count="4">
    <mergeCell ref="G5:L5"/>
    <mergeCell ref="N5:U5"/>
    <mergeCell ref="W5:AE5"/>
    <mergeCell ref="AG5:AN5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0CCB7-3CE0-4D7E-89B2-5AE38880CB3A}">
  <dimension ref="B1:BA301"/>
  <sheetViews>
    <sheetView topLeftCell="A33" zoomScale="80" zoomScaleNormal="80" workbookViewId="0">
      <selection activeCell="E50" sqref="E50"/>
    </sheetView>
  </sheetViews>
  <sheetFormatPr baseColWidth="10" defaultRowHeight="15.6" x14ac:dyDescent="0.3"/>
  <cols>
    <col min="1" max="1" width="6.109375" customWidth="1"/>
    <col min="2" max="2" width="4.6640625" style="2" customWidth="1"/>
    <col min="3" max="3" width="51.6640625" bestFit="1" customWidth="1"/>
    <col min="4" max="4" width="45" customWidth="1"/>
    <col min="5" max="5" width="9.21875" style="9" customWidth="1"/>
    <col min="6" max="6" width="3.44140625" style="9" customWidth="1"/>
    <col min="7" max="9" width="3.5546875" style="9" hidden="1" customWidth="1"/>
    <col min="10" max="12" width="3.77734375" style="9" hidden="1" customWidth="1"/>
    <col min="13" max="13" width="2.88671875" style="13" hidden="1" customWidth="1"/>
    <col min="14" max="15" width="2.44140625" style="13" hidden="1" customWidth="1"/>
    <col min="16" max="16" width="3.5546875" style="9" hidden="1" customWidth="1"/>
    <col min="17" max="21" width="3.77734375" style="13" hidden="1" customWidth="1"/>
    <col min="22" max="22" width="2.77734375" style="13" hidden="1" customWidth="1"/>
    <col min="23" max="24" width="2.44140625" style="13" hidden="1" customWidth="1"/>
    <col min="25" max="31" width="3.77734375" style="13" hidden="1" customWidth="1"/>
    <col min="32" max="32" width="2.5546875" style="13" hidden="1" customWidth="1"/>
    <col min="33" max="34" width="2.44140625" style="13" hidden="1" customWidth="1"/>
    <col min="35" max="40" width="3.77734375" style="13" hidden="1" customWidth="1"/>
    <col min="41" max="41" width="9.21875" style="13" hidden="1" customWidth="1"/>
    <col min="42" max="42" width="9.109375" style="13" bestFit="1" customWidth="1"/>
    <col min="43" max="43" width="2.44140625" style="13" customWidth="1"/>
    <col min="44" max="44" width="14.88671875" style="13" bestFit="1" customWidth="1"/>
    <col min="45" max="45" width="2.6640625" style="13" customWidth="1"/>
    <col min="46" max="46" width="14.88671875" style="13" bestFit="1" customWidth="1"/>
    <col min="47" max="47" width="2.6640625" style="13" customWidth="1"/>
    <col min="48" max="48" width="4.44140625" style="13" customWidth="1"/>
    <col min="49" max="49" width="13.5546875" style="13" bestFit="1" customWidth="1"/>
    <col min="50" max="50" width="7.77734375" style="13" bestFit="1" customWidth="1"/>
    <col min="51" max="51" width="12" style="9" bestFit="1" customWidth="1"/>
    <col min="52" max="53" width="10" style="13" customWidth="1"/>
  </cols>
  <sheetData>
    <row r="1" spans="2:53" ht="17.399999999999999" x14ac:dyDescent="0.3">
      <c r="E1" s="44"/>
      <c r="F1" s="44"/>
      <c r="G1" s="44"/>
      <c r="H1" s="44"/>
      <c r="I1" s="44"/>
      <c r="J1" s="44"/>
      <c r="K1" s="44"/>
      <c r="L1" s="44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63"/>
      <c r="AQ1" s="63"/>
      <c r="AR1" s="63"/>
      <c r="AS1" s="63"/>
      <c r="AT1" s="63"/>
      <c r="AU1" s="63"/>
      <c r="AV1" s="63"/>
      <c r="AW1" s="63"/>
      <c r="AX1" s="63"/>
      <c r="AY1" s="44"/>
      <c r="AZ1" s="63"/>
      <c r="BA1" s="63"/>
    </row>
    <row r="2" spans="2:53" ht="18" thickBot="1" x14ac:dyDescent="0.35">
      <c r="B2" s="65" t="s">
        <v>0</v>
      </c>
      <c r="C2" s="64" t="s">
        <v>1</v>
      </c>
      <c r="D2" s="65" t="s">
        <v>7</v>
      </c>
      <c r="E2" s="66"/>
      <c r="F2" s="66"/>
      <c r="G2" s="44"/>
      <c r="H2" s="44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63" t="s">
        <v>40</v>
      </c>
      <c r="AQ2" s="63"/>
      <c r="AR2" s="161">
        <v>45393</v>
      </c>
      <c r="AS2" s="9"/>
      <c r="AT2" s="161">
        <v>45433</v>
      </c>
      <c r="AU2" s="63"/>
      <c r="AV2" s="63"/>
      <c r="AW2" s="63"/>
      <c r="AX2" s="63"/>
      <c r="AY2" s="63"/>
      <c r="AZ2" s="63"/>
      <c r="BA2" s="63"/>
    </row>
    <row r="3" spans="2:53" ht="31.8" thickBot="1" x14ac:dyDescent="0.4">
      <c r="B3" s="65" t="s">
        <v>2</v>
      </c>
      <c r="C3" s="86" t="s">
        <v>275</v>
      </c>
      <c r="D3" s="87" t="s">
        <v>12</v>
      </c>
      <c r="E3" s="44"/>
      <c r="F3" s="44"/>
      <c r="G3" s="44"/>
      <c r="H3" s="44"/>
      <c r="I3" s="44"/>
      <c r="J3" s="44"/>
      <c r="K3" s="44"/>
      <c r="L3" s="44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67" t="s">
        <v>61</v>
      </c>
      <c r="AQ3" s="46"/>
      <c r="AR3" s="67" t="s">
        <v>62</v>
      </c>
      <c r="AS3" s="68"/>
      <c r="AT3" s="67" t="s">
        <v>63</v>
      </c>
      <c r="AU3" s="68"/>
      <c r="AV3" s="69"/>
      <c r="AW3" s="70" t="s">
        <v>64</v>
      </c>
      <c r="AX3" s="63"/>
      <c r="AY3" s="45">
        <f>7*0.95</f>
        <v>6.6499999999999995</v>
      </c>
      <c r="AZ3" s="45">
        <v>9.5</v>
      </c>
      <c r="BA3" s="44"/>
    </row>
    <row r="4" spans="2:53" ht="18" thickBot="1" x14ac:dyDescent="0.35">
      <c r="B4" s="65" t="s">
        <v>3</v>
      </c>
      <c r="C4" s="1" t="s">
        <v>4</v>
      </c>
      <c r="D4" s="88" t="s">
        <v>14</v>
      </c>
      <c r="E4" s="88" t="s">
        <v>79</v>
      </c>
      <c r="F4" s="44"/>
      <c r="G4" s="44"/>
      <c r="H4" s="44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52">
        <v>0.2</v>
      </c>
      <c r="AQ4" s="9"/>
      <c r="AR4" s="53">
        <v>0.4</v>
      </c>
      <c r="AS4" s="9" t="s">
        <v>40</v>
      </c>
      <c r="AT4" s="53">
        <v>0.4</v>
      </c>
      <c r="AU4" s="9"/>
      <c r="AV4" s="44"/>
      <c r="AW4" s="44" t="s">
        <v>40</v>
      </c>
      <c r="AX4" s="63"/>
      <c r="AY4" s="44">
        <f>7*0.85</f>
        <v>5.95</v>
      </c>
      <c r="AZ4" s="44" t="s">
        <v>65</v>
      </c>
      <c r="BA4" s="44">
        <v>8</v>
      </c>
    </row>
    <row r="5" spans="2:53" ht="31.8" thickBot="1" x14ac:dyDescent="0.35">
      <c r="B5" s="65" t="s">
        <v>9</v>
      </c>
      <c r="C5" s="152">
        <v>0.79166666666666663</v>
      </c>
      <c r="D5" s="152">
        <v>0.875</v>
      </c>
      <c r="E5" s="85" t="s">
        <v>13</v>
      </c>
      <c r="F5" s="44"/>
      <c r="G5" s="162" t="s">
        <v>74</v>
      </c>
      <c r="H5" s="163"/>
      <c r="I5" s="163"/>
      <c r="J5" s="163"/>
      <c r="K5" s="163"/>
      <c r="L5" s="163"/>
      <c r="M5" s="47"/>
      <c r="N5" s="164" t="s">
        <v>75</v>
      </c>
      <c r="O5" s="165"/>
      <c r="P5" s="166"/>
      <c r="Q5" s="166"/>
      <c r="R5" s="166"/>
      <c r="S5" s="166"/>
      <c r="T5" s="166"/>
      <c r="U5" s="166"/>
      <c r="V5" s="47"/>
      <c r="W5" s="164" t="s">
        <v>76</v>
      </c>
      <c r="X5" s="165"/>
      <c r="Y5" s="166"/>
      <c r="Z5" s="166"/>
      <c r="AA5" s="166"/>
      <c r="AB5" s="166"/>
      <c r="AC5" s="166"/>
      <c r="AD5" s="166"/>
      <c r="AE5" s="166"/>
      <c r="AF5" s="47"/>
      <c r="AG5" s="164" t="s">
        <v>77</v>
      </c>
      <c r="AH5" s="165"/>
      <c r="AI5" s="166"/>
      <c r="AJ5" s="166"/>
      <c r="AK5" s="166"/>
      <c r="AL5" s="166"/>
      <c r="AM5" s="166"/>
      <c r="AN5" s="166"/>
      <c r="AO5" s="47"/>
      <c r="AP5" s="71" t="s">
        <v>66</v>
      </c>
      <c r="AQ5" s="46"/>
      <c r="AR5" s="71" t="s">
        <v>16</v>
      </c>
      <c r="AS5" s="71"/>
      <c r="AT5" s="71" t="s">
        <v>16</v>
      </c>
      <c r="AU5" s="71"/>
      <c r="AV5" s="72"/>
      <c r="AW5" s="71" t="s">
        <v>67</v>
      </c>
      <c r="AX5" s="68" t="s">
        <v>68</v>
      </c>
      <c r="AY5" s="63"/>
      <c r="AZ5" s="63"/>
      <c r="BA5" s="63"/>
    </row>
    <row r="6" spans="2:53" ht="18" thickBot="1" x14ac:dyDescent="0.35">
      <c r="B6" s="65" t="s">
        <v>5</v>
      </c>
      <c r="C6" s="65" t="s">
        <v>6</v>
      </c>
      <c r="D6" s="65" t="s">
        <v>8</v>
      </c>
      <c r="E6" s="48" t="s">
        <v>78</v>
      </c>
      <c r="F6"/>
      <c r="G6" s="58">
        <v>15</v>
      </c>
      <c r="H6" s="59">
        <v>17</v>
      </c>
      <c r="I6" s="60">
        <v>22</v>
      </c>
      <c r="J6" s="60">
        <v>24</v>
      </c>
      <c r="K6" s="60">
        <v>29</v>
      </c>
      <c r="L6" s="60">
        <v>31</v>
      </c>
      <c r="M6" s="46"/>
      <c r="N6" s="58">
        <v>5</v>
      </c>
      <c r="O6" s="60">
        <v>7</v>
      </c>
      <c r="P6" s="61">
        <v>12</v>
      </c>
      <c r="Q6" s="61">
        <v>14</v>
      </c>
      <c r="R6" s="58">
        <v>19</v>
      </c>
      <c r="S6" s="61">
        <v>21</v>
      </c>
      <c r="T6" s="58">
        <v>26</v>
      </c>
      <c r="U6" s="62">
        <v>28</v>
      </c>
      <c r="V6" s="46"/>
      <c r="W6" s="58">
        <v>3</v>
      </c>
      <c r="X6" s="60">
        <v>5</v>
      </c>
      <c r="Y6" s="61">
        <v>10</v>
      </c>
      <c r="Z6" s="61">
        <v>12</v>
      </c>
      <c r="AA6" s="61">
        <v>17</v>
      </c>
      <c r="AB6" s="61">
        <v>19</v>
      </c>
      <c r="AC6" s="61">
        <v>24</v>
      </c>
      <c r="AD6" s="58">
        <v>26</v>
      </c>
      <c r="AE6" s="61">
        <v>31</v>
      </c>
      <c r="AF6" s="46" t="s">
        <v>40</v>
      </c>
      <c r="AG6" s="58">
        <v>7</v>
      </c>
      <c r="AH6" s="61">
        <v>9</v>
      </c>
      <c r="AI6" s="61">
        <v>14</v>
      </c>
      <c r="AJ6" s="61">
        <v>16</v>
      </c>
      <c r="AK6" s="61">
        <v>21</v>
      </c>
      <c r="AL6" s="61">
        <v>23</v>
      </c>
      <c r="AM6" s="61">
        <v>28</v>
      </c>
      <c r="AN6" s="61">
        <v>30</v>
      </c>
      <c r="AO6" s="79"/>
      <c r="AP6" s="54">
        <v>0.2</v>
      </c>
      <c r="AQ6" s="46"/>
      <c r="AR6" s="55">
        <v>0.4</v>
      </c>
      <c r="AS6" s="56"/>
      <c r="AT6" s="55">
        <v>0.4</v>
      </c>
      <c r="AU6" s="57"/>
      <c r="AV6" s="51"/>
      <c r="AW6" s="51">
        <f>0.7*0.875</f>
        <v>0.61249999999999993</v>
      </c>
      <c r="AX6" s="51"/>
      <c r="AY6" s="45"/>
      <c r="AZ6" s="45"/>
      <c r="BA6" s="45"/>
    </row>
    <row r="7" spans="2:53" ht="18" thickBot="1" x14ac:dyDescent="0.35">
      <c r="E7" s="66"/>
      <c r="F7"/>
      <c r="G7" s="45" t="s">
        <v>40</v>
      </c>
      <c r="H7" s="45"/>
      <c r="I7" s="45"/>
      <c r="J7" s="45"/>
      <c r="K7" s="45"/>
      <c r="L7" s="45"/>
      <c r="M7" s="79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73"/>
      <c r="AP7" s="135"/>
      <c r="AQ7" s="136"/>
      <c r="AR7" s="135">
        <v>8.5500000000000007</v>
      </c>
      <c r="AS7" s="137"/>
      <c r="AT7" s="135"/>
      <c r="AU7" s="45"/>
      <c r="AV7" s="45"/>
      <c r="AW7" s="75"/>
      <c r="AX7" s="74" t="s">
        <v>40</v>
      </c>
      <c r="AY7" s="45"/>
      <c r="AZ7" s="45"/>
      <c r="BA7" s="45"/>
    </row>
    <row r="8" spans="2:53" ht="18.600000000000001" thickBot="1" x14ac:dyDescent="0.4">
      <c r="B8" s="153">
        <v>1</v>
      </c>
      <c r="C8" s="1" t="s">
        <v>276</v>
      </c>
      <c r="D8" s="1" t="s">
        <v>277</v>
      </c>
      <c r="E8" s="173"/>
      <c r="F8" s="115"/>
      <c r="G8" s="89"/>
      <c r="H8" s="90"/>
      <c r="I8" s="90"/>
      <c r="J8" s="90"/>
      <c r="K8" s="90"/>
      <c r="L8" s="91"/>
      <c r="M8" s="66"/>
      <c r="N8" s="89"/>
      <c r="O8" s="90"/>
      <c r="P8" s="90"/>
      <c r="Q8" s="90"/>
      <c r="R8" s="90"/>
      <c r="S8" s="90"/>
      <c r="T8" s="90"/>
      <c r="U8" s="91"/>
      <c r="V8" s="66"/>
      <c r="W8" s="89"/>
      <c r="X8" s="90"/>
      <c r="Y8" s="90"/>
      <c r="Z8" s="90"/>
      <c r="AA8" s="90"/>
      <c r="AB8" s="90"/>
      <c r="AC8" s="90"/>
      <c r="AD8" s="90"/>
      <c r="AE8" s="91"/>
      <c r="AF8" s="66"/>
      <c r="AG8" s="89"/>
      <c r="AH8" s="90"/>
      <c r="AI8" s="90"/>
      <c r="AJ8" s="90"/>
      <c r="AK8" s="90"/>
      <c r="AL8" s="90"/>
      <c r="AM8" s="90"/>
      <c r="AN8" s="91"/>
      <c r="AO8" s="66"/>
      <c r="AP8" s="96" t="s">
        <v>40</v>
      </c>
      <c r="AQ8" s="107"/>
      <c r="AR8" s="96">
        <v>8.1999999999999993</v>
      </c>
      <c r="AS8" s="96"/>
      <c r="AT8" s="96" t="s">
        <v>40</v>
      </c>
      <c r="AU8" s="96"/>
      <c r="AV8" s="98"/>
      <c r="AW8" s="119" t="e">
        <f>AP8*$AP$6+AR8*$AR$6+AT8*$AT$6</f>
        <v>#VALUE!</v>
      </c>
      <c r="AX8" s="120"/>
      <c r="AY8" s="45"/>
      <c r="AZ8" s="45"/>
      <c r="BA8" s="45"/>
    </row>
    <row r="9" spans="2:53" ht="18.600000000000001" thickBot="1" x14ac:dyDescent="0.4">
      <c r="B9" s="153">
        <v>2</v>
      </c>
      <c r="C9" s="1" t="s">
        <v>278</v>
      </c>
      <c r="D9" s="1" t="s">
        <v>279</v>
      </c>
      <c r="E9" s="173"/>
      <c r="F9" s="115"/>
      <c r="G9" s="76"/>
      <c r="H9" s="77"/>
      <c r="I9" s="77"/>
      <c r="J9" s="77"/>
      <c r="K9" s="77"/>
      <c r="L9" s="78"/>
      <c r="M9" s="66"/>
      <c r="N9" s="76"/>
      <c r="O9" s="77"/>
      <c r="P9" s="77"/>
      <c r="Q9" s="77"/>
      <c r="R9" s="77"/>
      <c r="S9" s="77"/>
      <c r="T9" s="77"/>
      <c r="U9" s="78"/>
      <c r="V9" s="66"/>
      <c r="W9" s="76"/>
      <c r="X9" s="77"/>
      <c r="Y9" s="77"/>
      <c r="Z9" s="77"/>
      <c r="AA9" s="77"/>
      <c r="AB9" s="77"/>
      <c r="AC9" s="77"/>
      <c r="AD9" s="77"/>
      <c r="AE9" s="78"/>
      <c r="AF9" s="66"/>
      <c r="AG9" s="76"/>
      <c r="AH9" s="77"/>
      <c r="AI9" s="77"/>
      <c r="AJ9" s="77"/>
      <c r="AK9" s="77"/>
      <c r="AL9" s="77"/>
      <c r="AM9" s="77"/>
      <c r="AN9" s="78"/>
      <c r="AO9" s="66"/>
      <c r="AP9" s="110"/>
      <c r="AQ9" s="108"/>
      <c r="AR9" s="80">
        <v>8.06</v>
      </c>
      <c r="AS9" s="80"/>
      <c r="AT9" s="80"/>
      <c r="AU9" s="80"/>
      <c r="AV9" s="98"/>
      <c r="AW9" s="119">
        <f t="shared" ref="AW9:AW54" si="0">AP9*$AP$6+AR9*$AR$6+AT9*$AT$6</f>
        <v>3.2240000000000002</v>
      </c>
      <c r="AX9" s="121"/>
      <c r="AY9" s="45"/>
      <c r="AZ9" s="45"/>
      <c r="BA9" s="45"/>
    </row>
    <row r="10" spans="2:53" ht="18.600000000000001" thickBot="1" x14ac:dyDescent="0.4">
      <c r="B10" s="153">
        <v>3</v>
      </c>
      <c r="C10" s="1" t="s">
        <v>280</v>
      </c>
      <c r="D10" s="1" t="s">
        <v>281</v>
      </c>
      <c r="E10" s="142">
        <v>8</v>
      </c>
      <c r="F10" s="115"/>
      <c r="G10" s="76"/>
      <c r="H10" s="77"/>
      <c r="I10" s="77"/>
      <c r="J10" s="77"/>
      <c r="K10" s="77"/>
      <c r="L10" s="78"/>
      <c r="M10" s="66"/>
      <c r="N10" s="76"/>
      <c r="O10" s="77"/>
      <c r="P10" s="77"/>
      <c r="Q10" s="77"/>
      <c r="R10" s="77"/>
      <c r="S10" s="77"/>
      <c r="T10" s="77"/>
      <c r="U10" s="78"/>
      <c r="V10" s="66"/>
      <c r="W10" s="76"/>
      <c r="X10" s="77"/>
      <c r="Y10" s="77"/>
      <c r="Z10" s="77"/>
      <c r="AA10" s="77"/>
      <c r="AB10" s="77"/>
      <c r="AC10" s="77"/>
      <c r="AD10" s="77"/>
      <c r="AE10" s="78"/>
      <c r="AF10" s="66"/>
      <c r="AG10" s="76"/>
      <c r="AH10" s="77"/>
      <c r="AI10" s="77"/>
      <c r="AJ10" s="77"/>
      <c r="AK10" s="77"/>
      <c r="AL10" s="77"/>
      <c r="AM10" s="77"/>
      <c r="AN10" s="78"/>
      <c r="AO10" s="66"/>
      <c r="AP10" s="110"/>
      <c r="AQ10" s="108"/>
      <c r="AR10" s="80">
        <v>8.4600000000000009</v>
      </c>
      <c r="AS10" s="80"/>
      <c r="AT10" s="80"/>
      <c r="AU10" s="80"/>
      <c r="AV10" s="98"/>
      <c r="AW10" s="119">
        <f t="shared" si="0"/>
        <v>3.3840000000000003</v>
      </c>
      <c r="AX10" s="121"/>
      <c r="AY10" s="45"/>
      <c r="AZ10" s="45"/>
      <c r="BA10" s="45"/>
    </row>
    <row r="11" spans="2:53" ht="18.600000000000001" thickBot="1" x14ac:dyDescent="0.4">
      <c r="B11" s="153">
        <v>4</v>
      </c>
      <c r="C11" s="1" t="s">
        <v>282</v>
      </c>
      <c r="D11" s="1" t="s">
        <v>283</v>
      </c>
      <c r="E11" s="142">
        <v>9</v>
      </c>
      <c r="F11" s="115"/>
      <c r="G11" s="76"/>
      <c r="H11" s="77"/>
      <c r="I11" s="77"/>
      <c r="J11" s="77"/>
      <c r="K11" s="77"/>
      <c r="L11" s="78"/>
      <c r="M11" s="66"/>
      <c r="N11" s="76"/>
      <c r="O11" s="77"/>
      <c r="P11" s="77"/>
      <c r="Q11" s="77"/>
      <c r="R11" s="77"/>
      <c r="S11" s="77"/>
      <c r="T11" s="77"/>
      <c r="U11" s="78"/>
      <c r="V11" s="66"/>
      <c r="W11" s="76"/>
      <c r="X11" s="77"/>
      <c r="Y11" s="77"/>
      <c r="Z11" s="77"/>
      <c r="AA11" s="77"/>
      <c r="AB11" s="77"/>
      <c r="AC11" s="77"/>
      <c r="AD11" s="77"/>
      <c r="AE11" s="78"/>
      <c r="AF11" s="66"/>
      <c r="AG11" s="76"/>
      <c r="AH11" s="77"/>
      <c r="AI11" s="77"/>
      <c r="AJ11" s="77"/>
      <c r="AK11" s="77"/>
      <c r="AL11" s="77"/>
      <c r="AM11" s="77"/>
      <c r="AN11" s="78"/>
      <c r="AO11" s="66"/>
      <c r="AP11" s="110"/>
      <c r="AQ11" s="108"/>
      <c r="AR11" s="80">
        <v>7.29</v>
      </c>
      <c r="AS11" s="80"/>
      <c r="AT11" s="80"/>
      <c r="AU11" s="80"/>
      <c r="AV11" s="98"/>
      <c r="AW11" s="119">
        <f t="shared" si="0"/>
        <v>2.9160000000000004</v>
      </c>
      <c r="AX11" s="121"/>
      <c r="AY11" s="45"/>
      <c r="AZ11" s="45"/>
      <c r="BA11" s="45"/>
    </row>
    <row r="12" spans="2:53" ht="18" customHeight="1" thickBot="1" x14ac:dyDescent="0.4">
      <c r="B12" s="153">
        <v>5</v>
      </c>
      <c r="C12" s="1" t="s">
        <v>284</v>
      </c>
      <c r="D12" s="1" t="s">
        <v>285</v>
      </c>
      <c r="E12" s="142">
        <v>10</v>
      </c>
      <c r="F12" s="115"/>
      <c r="G12" s="76"/>
      <c r="H12" s="77"/>
      <c r="I12" s="77"/>
      <c r="J12" s="77"/>
      <c r="K12" s="77"/>
      <c r="L12" s="78"/>
      <c r="M12" s="66"/>
      <c r="N12" s="76"/>
      <c r="O12" s="77"/>
      <c r="P12" s="77"/>
      <c r="Q12" s="77"/>
      <c r="R12" s="77"/>
      <c r="S12" s="77"/>
      <c r="T12" s="77"/>
      <c r="U12" s="78"/>
      <c r="V12" s="66"/>
      <c r="W12" s="76"/>
      <c r="X12" s="77"/>
      <c r="Y12" s="77"/>
      <c r="Z12" s="77"/>
      <c r="AA12" s="77"/>
      <c r="AB12" s="77"/>
      <c r="AC12" s="77"/>
      <c r="AD12" s="77"/>
      <c r="AE12" s="78"/>
      <c r="AF12" s="66"/>
      <c r="AG12" s="76"/>
      <c r="AH12" s="77"/>
      <c r="AI12" s="77"/>
      <c r="AJ12" s="77"/>
      <c r="AK12" s="77"/>
      <c r="AL12" s="77"/>
      <c r="AM12" s="77"/>
      <c r="AN12" s="78"/>
      <c r="AO12" s="66"/>
      <c r="AP12" s="110"/>
      <c r="AQ12" s="108"/>
      <c r="AR12" s="80">
        <v>7.81</v>
      </c>
      <c r="AS12" s="80"/>
      <c r="AT12" s="80"/>
      <c r="AU12" s="80"/>
      <c r="AV12" s="98"/>
      <c r="AW12" s="119">
        <f t="shared" si="0"/>
        <v>3.1240000000000001</v>
      </c>
      <c r="AX12" s="121"/>
      <c r="AY12" s="45"/>
      <c r="AZ12" s="45"/>
      <c r="BA12" s="45"/>
    </row>
    <row r="13" spans="2:53" ht="18.600000000000001" thickBot="1" x14ac:dyDescent="0.4">
      <c r="B13" s="153">
        <v>6</v>
      </c>
      <c r="C13" s="1" t="s">
        <v>286</v>
      </c>
      <c r="D13" s="1" t="s">
        <v>287</v>
      </c>
      <c r="E13" s="142">
        <v>10</v>
      </c>
      <c r="F13" s="115"/>
      <c r="G13" s="76"/>
      <c r="H13" s="77"/>
      <c r="I13" s="77"/>
      <c r="J13" s="77"/>
      <c r="K13" s="77"/>
      <c r="L13" s="78"/>
      <c r="M13" s="66"/>
      <c r="N13" s="76"/>
      <c r="O13" s="77"/>
      <c r="P13" s="77"/>
      <c r="Q13" s="77"/>
      <c r="R13" s="77"/>
      <c r="S13" s="77"/>
      <c r="T13" s="77"/>
      <c r="U13" s="78"/>
      <c r="V13" s="66"/>
      <c r="W13" s="76"/>
      <c r="X13" s="77"/>
      <c r="Y13" s="77"/>
      <c r="Z13" s="77"/>
      <c r="AA13" s="77"/>
      <c r="AB13" s="77"/>
      <c r="AC13" s="77"/>
      <c r="AD13" s="77"/>
      <c r="AE13" s="78"/>
      <c r="AF13" s="66"/>
      <c r="AG13" s="76"/>
      <c r="AH13" s="77"/>
      <c r="AI13" s="77"/>
      <c r="AJ13" s="77"/>
      <c r="AK13" s="77"/>
      <c r="AL13" s="77"/>
      <c r="AM13" s="77"/>
      <c r="AN13" s="78"/>
      <c r="AO13" s="66"/>
      <c r="AP13" s="110"/>
      <c r="AQ13" s="108"/>
      <c r="AR13" s="80">
        <v>8.0299999999999994</v>
      </c>
      <c r="AS13" s="80"/>
      <c r="AT13" s="80"/>
      <c r="AU13" s="80"/>
      <c r="AV13" s="98"/>
      <c r="AW13" s="119">
        <f t="shared" si="0"/>
        <v>3.2119999999999997</v>
      </c>
      <c r="AX13" s="121"/>
      <c r="AY13" s="45"/>
      <c r="AZ13" s="45"/>
      <c r="BA13" s="45"/>
    </row>
    <row r="14" spans="2:53" ht="18.600000000000001" thickBot="1" x14ac:dyDescent="0.4">
      <c r="B14" s="153">
        <v>7</v>
      </c>
      <c r="C14" s="1" t="s">
        <v>288</v>
      </c>
      <c r="D14" s="1" t="s">
        <v>289</v>
      </c>
      <c r="E14" s="142">
        <v>2</v>
      </c>
      <c r="F14" s="115"/>
      <c r="G14" s="76"/>
      <c r="H14" s="77"/>
      <c r="I14" s="77"/>
      <c r="J14" s="77"/>
      <c r="K14" s="77"/>
      <c r="L14" s="78"/>
      <c r="M14" s="66"/>
      <c r="N14" s="76"/>
      <c r="O14" s="77"/>
      <c r="P14" s="77"/>
      <c r="Q14" s="77"/>
      <c r="R14" s="77"/>
      <c r="S14" s="77"/>
      <c r="T14" s="77"/>
      <c r="U14" s="78"/>
      <c r="V14" s="66"/>
      <c r="W14" s="76"/>
      <c r="X14" s="77"/>
      <c r="Y14" s="77"/>
      <c r="Z14" s="77"/>
      <c r="AA14" s="77"/>
      <c r="AB14" s="77"/>
      <c r="AC14" s="77"/>
      <c r="AD14" s="77"/>
      <c r="AE14" s="78"/>
      <c r="AF14" s="66"/>
      <c r="AG14" s="76"/>
      <c r="AH14" s="77"/>
      <c r="AI14" s="77"/>
      <c r="AJ14" s="77"/>
      <c r="AK14" s="77"/>
      <c r="AL14" s="77"/>
      <c r="AM14" s="77"/>
      <c r="AN14" s="78"/>
      <c r="AO14" s="66"/>
      <c r="AP14" s="110"/>
      <c r="AQ14" s="108"/>
      <c r="AR14" s="80">
        <v>9.34</v>
      </c>
      <c r="AS14" s="80"/>
      <c r="AT14" s="80"/>
      <c r="AU14" s="80"/>
      <c r="AV14" s="98"/>
      <c r="AW14" s="119">
        <f t="shared" si="0"/>
        <v>3.7360000000000002</v>
      </c>
      <c r="AX14" s="121"/>
      <c r="AY14" s="45"/>
      <c r="AZ14" s="45"/>
      <c r="BA14" s="45"/>
    </row>
    <row r="15" spans="2:53" ht="18.600000000000001" thickBot="1" x14ac:dyDescent="0.4">
      <c r="B15" s="153">
        <v>8</v>
      </c>
      <c r="C15" s="1" t="s">
        <v>290</v>
      </c>
      <c r="D15" s="1" t="s">
        <v>291</v>
      </c>
      <c r="E15" s="142">
        <v>9</v>
      </c>
      <c r="F15" s="115"/>
      <c r="G15" s="76"/>
      <c r="H15" s="77"/>
      <c r="I15" s="77"/>
      <c r="J15" s="77"/>
      <c r="K15" s="77"/>
      <c r="L15" s="78"/>
      <c r="M15" s="66"/>
      <c r="N15" s="76"/>
      <c r="O15" s="77"/>
      <c r="P15" s="77"/>
      <c r="Q15" s="77"/>
      <c r="R15" s="77"/>
      <c r="S15" s="77"/>
      <c r="T15" s="77"/>
      <c r="U15" s="78"/>
      <c r="V15" s="66"/>
      <c r="W15" s="76"/>
      <c r="X15" s="77"/>
      <c r="Y15" s="77"/>
      <c r="Z15" s="77"/>
      <c r="AA15" s="77"/>
      <c r="AB15" s="77"/>
      <c r="AC15" s="77"/>
      <c r="AD15" s="77"/>
      <c r="AE15" s="78"/>
      <c r="AF15" s="66"/>
      <c r="AG15" s="76"/>
      <c r="AH15" s="77"/>
      <c r="AI15" s="77"/>
      <c r="AJ15" s="77"/>
      <c r="AK15" s="77"/>
      <c r="AL15" s="77"/>
      <c r="AM15" s="77"/>
      <c r="AN15" s="78"/>
      <c r="AO15" s="66"/>
      <c r="AP15" s="110"/>
      <c r="AQ15" s="108"/>
      <c r="AR15" s="80">
        <v>8.26</v>
      </c>
      <c r="AS15" s="80"/>
      <c r="AT15" s="80"/>
      <c r="AU15" s="80"/>
      <c r="AV15" s="98"/>
      <c r="AW15" s="119">
        <f t="shared" si="0"/>
        <v>3.3040000000000003</v>
      </c>
      <c r="AX15" s="121"/>
      <c r="AY15" s="45"/>
      <c r="AZ15" s="45"/>
      <c r="BA15" s="45"/>
    </row>
    <row r="16" spans="2:53" ht="18.600000000000001" thickBot="1" x14ac:dyDescent="0.4">
      <c r="B16" s="153">
        <v>9</v>
      </c>
      <c r="C16" s="1" t="s">
        <v>292</v>
      </c>
      <c r="D16" s="1" t="s">
        <v>293</v>
      </c>
      <c r="E16" s="142">
        <v>10</v>
      </c>
      <c r="F16" s="115"/>
      <c r="G16" s="76"/>
      <c r="H16" s="77"/>
      <c r="I16" s="77"/>
      <c r="J16" s="77"/>
      <c r="K16" s="77"/>
      <c r="L16" s="78"/>
      <c r="M16" s="66"/>
      <c r="N16" s="76"/>
      <c r="O16" s="77"/>
      <c r="P16" s="77"/>
      <c r="Q16" s="77"/>
      <c r="R16" s="77"/>
      <c r="S16" s="77"/>
      <c r="T16" s="77"/>
      <c r="U16" s="78"/>
      <c r="V16" s="66"/>
      <c r="W16" s="76"/>
      <c r="X16" s="77"/>
      <c r="Y16" s="77"/>
      <c r="Z16" s="77"/>
      <c r="AA16" s="77"/>
      <c r="AB16" s="77"/>
      <c r="AC16" s="77"/>
      <c r="AD16" s="77"/>
      <c r="AE16" s="78"/>
      <c r="AF16" s="66"/>
      <c r="AG16" s="76"/>
      <c r="AH16" s="77"/>
      <c r="AI16" s="77"/>
      <c r="AJ16" s="77"/>
      <c r="AK16" s="77"/>
      <c r="AL16" s="77"/>
      <c r="AM16" s="77"/>
      <c r="AN16" s="78"/>
      <c r="AO16" s="66"/>
      <c r="AP16" s="110"/>
      <c r="AQ16" s="108"/>
      <c r="AR16" s="80">
        <v>7.78</v>
      </c>
      <c r="AS16" s="80"/>
      <c r="AT16" s="80"/>
      <c r="AU16" s="80"/>
      <c r="AV16" s="98"/>
      <c r="AW16" s="119">
        <f t="shared" si="0"/>
        <v>3.1120000000000001</v>
      </c>
      <c r="AX16" s="121"/>
      <c r="AY16" s="45"/>
      <c r="AZ16" s="45"/>
      <c r="BA16" s="45"/>
    </row>
    <row r="17" spans="2:53" ht="18.600000000000001" thickBot="1" x14ac:dyDescent="0.4">
      <c r="B17" s="153">
        <v>10</v>
      </c>
      <c r="C17" s="1" t="s">
        <v>294</v>
      </c>
      <c r="D17" s="1" t="s">
        <v>295</v>
      </c>
      <c r="E17" s="142">
        <v>8</v>
      </c>
      <c r="F17" s="115"/>
      <c r="G17" s="76"/>
      <c r="H17" s="77"/>
      <c r="I17" s="77"/>
      <c r="J17" s="77"/>
      <c r="K17" s="77"/>
      <c r="L17" s="78"/>
      <c r="M17" s="66"/>
      <c r="N17" s="76"/>
      <c r="O17" s="77"/>
      <c r="P17" s="77"/>
      <c r="Q17" s="77"/>
      <c r="R17" s="77"/>
      <c r="S17" s="77"/>
      <c r="T17" s="77"/>
      <c r="U17" s="78"/>
      <c r="V17" s="66"/>
      <c r="W17" s="76"/>
      <c r="X17" s="77"/>
      <c r="Y17" s="77"/>
      <c r="Z17" s="77"/>
      <c r="AA17" s="77"/>
      <c r="AB17" s="77"/>
      <c r="AC17" s="77"/>
      <c r="AD17" s="77"/>
      <c r="AE17" s="78"/>
      <c r="AF17" s="66"/>
      <c r="AG17" s="76"/>
      <c r="AH17" s="77"/>
      <c r="AI17" s="77"/>
      <c r="AJ17" s="77"/>
      <c r="AK17" s="77"/>
      <c r="AL17" s="77"/>
      <c r="AM17" s="77"/>
      <c r="AN17" s="78"/>
      <c r="AO17" s="66"/>
      <c r="AP17" s="110"/>
      <c r="AQ17" s="108"/>
      <c r="AR17" s="80">
        <v>8.4600000000000009</v>
      </c>
      <c r="AS17" s="80"/>
      <c r="AT17" s="80"/>
      <c r="AU17" s="80"/>
      <c r="AV17" s="98"/>
      <c r="AW17" s="119">
        <f t="shared" si="0"/>
        <v>3.3840000000000003</v>
      </c>
      <c r="AX17" s="121"/>
      <c r="AY17" s="45"/>
      <c r="AZ17" s="45"/>
      <c r="BA17" s="45"/>
    </row>
    <row r="18" spans="2:53" ht="18.600000000000001" thickBot="1" x14ac:dyDescent="0.4">
      <c r="B18" s="153">
        <v>11</v>
      </c>
      <c r="C18" s="1" t="s">
        <v>296</v>
      </c>
      <c r="D18" s="1" t="s">
        <v>297</v>
      </c>
      <c r="E18" s="142">
        <v>10</v>
      </c>
      <c r="F18" s="115"/>
      <c r="G18" s="76"/>
      <c r="H18" s="77"/>
      <c r="I18" s="77"/>
      <c r="J18" s="77"/>
      <c r="K18" s="77"/>
      <c r="L18" s="78"/>
      <c r="M18" s="66"/>
      <c r="N18" s="76"/>
      <c r="O18" s="77"/>
      <c r="P18" s="77"/>
      <c r="Q18" s="77"/>
      <c r="R18" s="77"/>
      <c r="S18" s="77"/>
      <c r="T18" s="77"/>
      <c r="U18" s="78"/>
      <c r="V18" s="66"/>
      <c r="W18" s="76"/>
      <c r="X18" s="77"/>
      <c r="Y18" s="77"/>
      <c r="Z18" s="77"/>
      <c r="AA18" s="77"/>
      <c r="AB18" s="77"/>
      <c r="AC18" s="77"/>
      <c r="AD18" s="77"/>
      <c r="AE18" s="78"/>
      <c r="AF18" s="66"/>
      <c r="AG18" s="76"/>
      <c r="AH18" s="77"/>
      <c r="AI18" s="77"/>
      <c r="AJ18" s="77"/>
      <c r="AK18" s="77"/>
      <c r="AL18" s="77"/>
      <c r="AM18" s="77"/>
      <c r="AN18" s="78"/>
      <c r="AO18" s="66"/>
      <c r="AP18" s="110"/>
      <c r="AQ18" s="108"/>
      <c r="AR18" s="80">
        <v>9.1999999999999993</v>
      </c>
      <c r="AS18" s="80"/>
      <c r="AT18" s="80"/>
      <c r="AU18" s="80"/>
      <c r="AV18" s="98"/>
      <c r="AW18" s="119">
        <f t="shared" si="0"/>
        <v>3.6799999999999997</v>
      </c>
      <c r="AX18" s="121"/>
      <c r="AY18" s="45"/>
      <c r="AZ18" s="45"/>
      <c r="BA18" s="45"/>
    </row>
    <row r="19" spans="2:53" ht="18.600000000000001" thickBot="1" x14ac:dyDescent="0.4">
      <c r="B19" s="153">
        <v>12</v>
      </c>
      <c r="C19" s="1" t="s">
        <v>298</v>
      </c>
      <c r="D19" s="1" t="s">
        <v>299</v>
      </c>
      <c r="E19" s="173"/>
      <c r="F19" s="115"/>
      <c r="G19" s="76"/>
      <c r="H19" s="77"/>
      <c r="I19" s="77"/>
      <c r="J19" s="77"/>
      <c r="K19" s="77"/>
      <c r="L19" s="78"/>
      <c r="M19" s="66"/>
      <c r="N19" s="76"/>
      <c r="O19" s="77"/>
      <c r="P19" s="77"/>
      <c r="Q19" s="77"/>
      <c r="R19" s="77"/>
      <c r="S19" s="77"/>
      <c r="T19" s="77"/>
      <c r="U19" s="78"/>
      <c r="V19" s="66"/>
      <c r="W19" s="76"/>
      <c r="X19" s="77"/>
      <c r="Y19" s="77"/>
      <c r="Z19" s="77"/>
      <c r="AA19" s="77"/>
      <c r="AB19" s="77"/>
      <c r="AC19" s="77"/>
      <c r="AD19" s="77"/>
      <c r="AE19" s="78"/>
      <c r="AF19" s="66"/>
      <c r="AG19" s="76"/>
      <c r="AH19" s="77"/>
      <c r="AI19" s="77"/>
      <c r="AJ19" s="77"/>
      <c r="AK19" s="77"/>
      <c r="AL19" s="77"/>
      <c r="AM19" s="77"/>
      <c r="AN19" s="78"/>
      <c r="AO19" s="66"/>
      <c r="AP19" s="110"/>
      <c r="AQ19" s="108"/>
      <c r="AR19" s="80">
        <v>9.3699999999999992</v>
      </c>
      <c r="AS19" s="80"/>
      <c r="AT19" s="80"/>
      <c r="AU19" s="80"/>
      <c r="AV19" s="98"/>
      <c r="AW19" s="119">
        <f t="shared" si="0"/>
        <v>3.7479999999999998</v>
      </c>
      <c r="AX19" s="121"/>
      <c r="AY19" s="45"/>
      <c r="AZ19" s="45"/>
      <c r="BA19" s="45"/>
    </row>
    <row r="20" spans="2:53" ht="19.2" customHeight="1" thickBot="1" x14ac:dyDescent="0.4">
      <c r="B20" s="153">
        <v>13</v>
      </c>
      <c r="C20" s="1" t="s">
        <v>300</v>
      </c>
      <c r="D20" s="1" t="s">
        <v>301</v>
      </c>
      <c r="E20" s="142">
        <v>9</v>
      </c>
      <c r="F20" s="115"/>
      <c r="G20" s="76"/>
      <c r="H20" s="77"/>
      <c r="I20" s="77"/>
      <c r="J20" s="77"/>
      <c r="K20" s="77"/>
      <c r="L20" s="78"/>
      <c r="M20" s="66"/>
      <c r="N20" s="76"/>
      <c r="O20" s="77"/>
      <c r="P20" s="77"/>
      <c r="Q20" s="77"/>
      <c r="R20" s="77"/>
      <c r="S20" s="77"/>
      <c r="T20" s="77"/>
      <c r="U20" s="78"/>
      <c r="V20" s="66"/>
      <c r="W20" s="76"/>
      <c r="X20" s="77"/>
      <c r="Y20" s="77"/>
      <c r="Z20" s="77"/>
      <c r="AA20" s="77"/>
      <c r="AB20" s="77"/>
      <c r="AC20" s="77"/>
      <c r="AD20" s="77"/>
      <c r="AE20" s="78"/>
      <c r="AF20" s="66"/>
      <c r="AG20" s="76"/>
      <c r="AH20" s="77"/>
      <c r="AI20" s="77"/>
      <c r="AJ20" s="77"/>
      <c r="AK20" s="77"/>
      <c r="AL20" s="77"/>
      <c r="AM20" s="77"/>
      <c r="AN20" s="78"/>
      <c r="AO20" s="66"/>
      <c r="AP20" s="110"/>
      <c r="AQ20" s="108"/>
      <c r="AR20" s="80">
        <v>7.81</v>
      </c>
      <c r="AS20" s="80"/>
      <c r="AT20" s="80"/>
      <c r="AU20" s="80"/>
      <c r="AV20" s="98"/>
      <c r="AW20" s="119">
        <f t="shared" si="0"/>
        <v>3.1240000000000001</v>
      </c>
      <c r="AX20" s="121"/>
      <c r="AY20" s="45"/>
      <c r="AZ20" s="45"/>
      <c r="BA20" s="45"/>
    </row>
    <row r="21" spans="2:53" ht="18.600000000000001" thickBot="1" x14ac:dyDescent="0.4">
      <c r="B21" s="153">
        <v>14</v>
      </c>
      <c r="C21" s="1" t="s">
        <v>302</v>
      </c>
      <c r="D21" s="1" t="s">
        <v>303</v>
      </c>
      <c r="E21" s="142">
        <v>9</v>
      </c>
      <c r="F21" s="115"/>
      <c r="G21" s="76"/>
      <c r="H21" s="77"/>
      <c r="I21" s="77"/>
      <c r="J21" s="77"/>
      <c r="K21" s="77"/>
      <c r="L21" s="78"/>
      <c r="M21" s="66"/>
      <c r="N21" s="76"/>
      <c r="O21" s="77"/>
      <c r="P21" s="77"/>
      <c r="Q21" s="77"/>
      <c r="R21" s="77"/>
      <c r="S21" s="77"/>
      <c r="T21" s="77"/>
      <c r="U21" s="78"/>
      <c r="V21" s="66"/>
      <c r="W21" s="76"/>
      <c r="X21" s="77"/>
      <c r="Y21" s="77"/>
      <c r="Z21" s="77"/>
      <c r="AA21" s="77"/>
      <c r="AB21" s="77"/>
      <c r="AC21" s="77"/>
      <c r="AD21" s="77"/>
      <c r="AE21" s="78"/>
      <c r="AF21" s="66"/>
      <c r="AG21" s="76"/>
      <c r="AH21" s="77"/>
      <c r="AI21" s="77"/>
      <c r="AJ21" s="77"/>
      <c r="AK21" s="77"/>
      <c r="AL21" s="77"/>
      <c r="AM21" s="77"/>
      <c r="AN21" s="78"/>
      <c r="AO21" s="66"/>
      <c r="AP21" s="110"/>
      <c r="AQ21" s="108"/>
      <c r="AR21" s="80">
        <v>8.26</v>
      </c>
      <c r="AS21" s="80"/>
      <c r="AT21" s="80"/>
      <c r="AU21" s="80"/>
      <c r="AV21" s="98"/>
      <c r="AW21" s="119">
        <f t="shared" si="0"/>
        <v>3.3040000000000003</v>
      </c>
      <c r="AX21" s="121"/>
      <c r="AY21" s="45"/>
      <c r="AZ21" s="45"/>
      <c r="BA21" s="45"/>
    </row>
    <row r="22" spans="2:53" ht="18.600000000000001" thickBot="1" x14ac:dyDescent="0.4">
      <c r="B22" s="153">
        <v>15</v>
      </c>
      <c r="C22" s="1" t="s">
        <v>304</v>
      </c>
      <c r="D22" s="1" t="s">
        <v>305</v>
      </c>
      <c r="E22" s="142">
        <v>8</v>
      </c>
      <c r="F22" s="115"/>
      <c r="G22" s="76"/>
      <c r="H22" s="77"/>
      <c r="I22" s="77"/>
      <c r="J22" s="77"/>
      <c r="K22" s="77"/>
      <c r="L22" s="78"/>
      <c r="M22" s="66"/>
      <c r="N22" s="76"/>
      <c r="O22" s="77"/>
      <c r="P22" s="77"/>
      <c r="Q22" s="77"/>
      <c r="R22" s="77"/>
      <c r="S22" s="77"/>
      <c r="T22" s="77"/>
      <c r="U22" s="78"/>
      <c r="V22" s="66"/>
      <c r="W22" s="76"/>
      <c r="X22" s="77"/>
      <c r="Y22" s="77"/>
      <c r="Z22" s="77"/>
      <c r="AA22" s="77"/>
      <c r="AB22" s="77"/>
      <c r="AC22" s="77"/>
      <c r="AD22" s="77"/>
      <c r="AE22" s="78"/>
      <c r="AF22" s="66"/>
      <c r="AG22" s="76"/>
      <c r="AH22" s="77"/>
      <c r="AI22" s="77"/>
      <c r="AJ22" s="77"/>
      <c r="AK22" s="77"/>
      <c r="AL22" s="77"/>
      <c r="AM22" s="77"/>
      <c r="AN22" s="78"/>
      <c r="AO22" s="66"/>
      <c r="AP22" s="110"/>
      <c r="AQ22" s="108"/>
      <c r="AR22" s="80">
        <v>7.89</v>
      </c>
      <c r="AS22" s="80"/>
      <c r="AT22" s="80"/>
      <c r="AU22" s="80"/>
      <c r="AV22" s="98"/>
      <c r="AW22" s="119">
        <f t="shared" si="0"/>
        <v>3.1560000000000001</v>
      </c>
      <c r="AX22" s="121"/>
      <c r="AY22" s="45"/>
      <c r="AZ22" s="45"/>
      <c r="BA22" s="45"/>
    </row>
    <row r="23" spans="2:53" ht="18.600000000000001" thickBot="1" x14ac:dyDescent="0.4">
      <c r="B23" s="153">
        <v>16</v>
      </c>
      <c r="C23" s="1" t="s">
        <v>306</v>
      </c>
      <c r="D23" s="1" t="s">
        <v>307</v>
      </c>
      <c r="E23" s="142">
        <v>9</v>
      </c>
      <c r="F23" s="115"/>
      <c r="G23" s="76"/>
      <c r="H23" s="77"/>
      <c r="I23" s="77"/>
      <c r="J23" s="77"/>
      <c r="K23" s="77"/>
      <c r="L23" s="78"/>
      <c r="M23" s="66"/>
      <c r="N23" s="76"/>
      <c r="O23" s="77"/>
      <c r="P23" s="77"/>
      <c r="Q23" s="77"/>
      <c r="R23" s="77"/>
      <c r="S23" s="77"/>
      <c r="T23" s="77"/>
      <c r="U23" s="78"/>
      <c r="V23" s="66"/>
      <c r="W23" s="76"/>
      <c r="X23" s="77"/>
      <c r="Y23" s="77"/>
      <c r="Z23" s="77"/>
      <c r="AA23" s="77"/>
      <c r="AB23" s="77"/>
      <c r="AC23" s="77"/>
      <c r="AD23" s="77"/>
      <c r="AE23" s="78"/>
      <c r="AF23" s="66"/>
      <c r="AG23" s="76"/>
      <c r="AH23" s="77"/>
      <c r="AI23" s="77"/>
      <c r="AJ23" s="77"/>
      <c r="AK23" s="77"/>
      <c r="AL23" s="77"/>
      <c r="AM23" s="77"/>
      <c r="AN23" s="78"/>
      <c r="AO23" s="66"/>
      <c r="AP23" s="110"/>
      <c r="AQ23" s="108"/>
      <c r="AR23" s="80">
        <v>7.29</v>
      </c>
      <c r="AS23" s="80"/>
      <c r="AT23" s="80"/>
      <c r="AU23" s="80"/>
      <c r="AV23" s="98"/>
      <c r="AW23" s="119">
        <f t="shared" si="0"/>
        <v>2.9160000000000004</v>
      </c>
      <c r="AX23" s="121"/>
      <c r="AY23" s="45"/>
      <c r="AZ23" s="45"/>
      <c r="BA23" s="45"/>
    </row>
    <row r="24" spans="2:53" ht="18.600000000000001" thickBot="1" x14ac:dyDescent="0.4">
      <c r="B24" s="153">
        <v>17</v>
      </c>
      <c r="C24" s="1" t="s">
        <v>308</v>
      </c>
      <c r="D24" s="1" t="s">
        <v>309</v>
      </c>
      <c r="E24" s="142">
        <v>8</v>
      </c>
      <c r="F24" s="115"/>
      <c r="G24" s="76"/>
      <c r="H24" s="77"/>
      <c r="I24" s="77"/>
      <c r="J24" s="77"/>
      <c r="K24" s="77"/>
      <c r="L24" s="78"/>
      <c r="M24" s="66"/>
      <c r="N24" s="76"/>
      <c r="O24" s="77"/>
      <c r="P24" s="77"/>
      <c r="Q24" s="77"/>
      <c r="R24" s="77"/>
      <c r="S24" s="77"/>
      <c r="T24" s="77"/>
      <c r="U24" s="78"/>
      <c r="V24" s="66"/>
      <c r="W24" s="76"/>
      <c r="X24" s="77"/>
      <c r="Y24" s="77"/>
      <c r="Z24" s="77"/>
      <c r="AA24" s="77"/>
      <c r="AB24" s="77"/>
      <c r="AC24" s="77"/>
      <c r="AD24" s="77"/>
      <c r="AE24" s="78"/>
      <c r="AF24" s="66"/>
      <c r="AG24" s="76"/>
      <c r="AH24" s="77"/>
      <c r="AI24" s="77"/>
      <c r="AJ24" s="77"/>
      <c r="AK24" s="77"/>
      <c r="AL24" s="77"/>
      <c r="AM24" s="77"/>
      <c r="AN24" s="78"/>
      <c r="AO24" s="66"/>
      <c r="AP24" s="110"/>
      <c r="AQ24" s="108"/>
      <c r="AR24" s="80">
        <v>9.4700000000000006</v>
      </c>
      <c r="AS24" s="80"/>
      <c r="AT24" s="80"/>
      <c r="AU24" s="80"/>
      <c r="AV24" s="98"/>
      <c r="AW24" s="119">
        <f t="shared" si="0"/>
        <v>3.7880000000000003</v>
      </c>
      <c r="AX24" s="121"/>
      <c r="AY24" s="45"/>
      <c r="AZ24" s="45"/>
      <c r="BA24" s="45"/>
    </row>
    <row r="25" spans="2:53" ht="18.600000000000001" thickBot="1" x14ac:dyDescent="0.4">
      <c r="B25" s="153">
        <v>18</v>
      </c>
      <c r="C25" s="1" t="s">
        <v>310</v>
      </c>
      <c r="D25" s="1" t="s">
        <v>311</v>
      </c>
      <c r="E25" s="142">
        <v>8</v>
      </c>
      <c r="F25" s="115"/>
      <c r="G25" s="76"/>
      <c r="H25" s="77"/>
      <c r="I25" s="77"/>
      <c r="J25" s="77"/>
      <c r="K25" s="77"/>
      <c r="L25" s="78"/>
      <c r="M25" s="66"/>
      <c r="N25" s="76"/>
      <c r="O25" s="77"/>
      <c r="P25" s="77"/>
      <c r="Q25" s="77"/>
      <c r="R25" s="77"/>
      <c r="S25" s="77"/>
      <c r="T25" s="77"/>
      <c r="U25" s="78"/>
      <c r="V25" s="66"/>
      <c r="W25" s="76"/>
      <c r="X25" s="77"/>
      <c r="Y25" s="77"/>
      <c r="Z25" s="77"/>
      <c r="AA25" s="77"/>
      <c r="AB25" s="77"/>
      <c r="AC25" s="77"/>
      <c r="AD25" s="77"/>
      <c r="AE25" s="78"/>
      <c r="AF25" s="66"/>
      <c r="AG25" s="76"/>
      <c r="AH25" s="77"/>
      <c r="AI25" s="77"/>
      <c r="AJ25" s="77"/>
      <c r="AK25" s="77"/>
      <c r="AL25" s="77"/>
      <c r="AM25" s="77"/>
      <c r="AN25" s="78"/>
      <c r="AO25" s="66"/>
      <c r="AP25" s="110"/>
      <c r="AQ25" s="108"/>
      <c r="AR25" s="80">
        <v>8.3800000000000008</v>
      </c>
      <c r="AS25" s="80"/>
      <c r="AT25" s="80"/>
      <c r="AU25" s="80"/>
      <c r="AV25" s="98"/>
      <c r="AW25" s="119">
        <f t="shared" si="0"/>
        <v>3.3520000000000003</v>
      </c>
      <c r="AX25" s="121"/>
      <c r="AY25" s="45"/>
      <c r="AZ25" s="45"/>
      <c r="BA25" s="45"/>
    </row>
    <row r="26" spans="2:53" ht="18.600000000000001" thickBot="1" x14ac:dyDescent="0.4">
      <c r="B26" s="153">
        <v>19</v>
      </c>
      <c r="C26" s="1" t="s">
        <v>312</v>
      </c>
      <c r="D26" s="1" t="s">
        <v>313</v>
      </c>
      <c r="E26" s="142">
        <v>8</v>
      </c>
      <c r="F26" s="115"/>
      <c r="G26" s="76"/>
      <c r="H26" s="77"/>
      <c r="I26" s="77"/>
      <c r="J26" s="77"/>
      <c r="K26" s="77"/>
      <c r="L26" s="78"/>
      <c r="M26" s="66"/>
      <c r="N26" s="76"/>
      <c r="O26" s="77"/>
      <c r="P26" s="77"/>
      <c r="Q26" s="77"/>
      <c r="R26" s="77"/>
      <c r="S26" s="77"/>
      <c r="T26" s="77"/>
      <c r="U26" s="78"/>
      <c r="V26" s="66"/>
      <c r="W26" s="76"/>
      <c r="X26" s="77"/>
      <c r="Y26" s="77"/>
      <c r="Z26" s="77"/>
      <c r="AA26" s="77"/>
      <c r="AB26" s="77"/>
      <c r="AC26" s="77"/>
      <c r="AD26" s="77"/>
      <c r="AE26" s="78"/>
      <c r="AF26" s="66"/>
      <c r="AG26" s="76"/>
      <c r="AH26" s="77"/>
      <c r="AI26" s="77"/>
      <c r="AJ26" s="77"/>
      <c r="AK26" s="77"/>
      <c r="AL26" s="77"/>
      <c r="AM26" s="77"/>
      <c r="AN26" s="78"/>
      <c r="AO26" s="66"/>
      <c r="AP26" s="110"/>
      <c r="AQ26" s="108"/>
      <c r="AR26" s="80">
        <v>9.4700000000000006</v>
      </c>
      <c r="AS26" s="80"/>
      <c r="AT26" s="80"/>
      <c r="AU26" s="80"/>
      <c r="AV26" s="98"/>
      <c r="AW26" s="119">
        <f t="shared" si="0"/>
        <v>3.7880000000000003</v>
      </c>
      <c r="AX26" s="121"/>
      <c r="AY26" s="45"/>
      <c r="AZ26" s="45"/>
      <c r="BA26" s="45"/>
    </row>
    <row r="27" spans="2:53" ht="18.600000000000001" thickBot="1" x14ac:dyDescent="0.4">
      <c r="B27" s="153">
        <v>20</v>
      </c>
      <c r="C27" s="1" t="s">
        <v>314</v>
      </c>
      <c r="D27" s="1" t="s">
        <v>315</v>
      </c>
      <c r="E27" s="143">
        <v>5</v>
      </c>
      <c r="F27" s="126"/>
      <c r="G27" s="127"/>
      <c r="H27" s="128"/>
      <c r="I27" s="128"/>
      <c r="J27" s="128"/>
      <c r="K27" s="128"/>
      <c r="L27" s="129"/>
      <c r="M27" s="130"/>
      <c r="N27" s="127"/>
      <c r="O27" s="128"/>
      <c r="P27" s="128"/>
      <c r="Q27" s="128"/>
      <c r="R27" s="128"/>
      <c r="S27" s="128"/>
      <c r="T27" s="128"/>
      <c r="U27" s="129"/>
      <c r="V27" s="130"/>
      <c r="W27" s="127"/>
      <c r="X27" s="128"/>
      <c r="Y27" s="128"/>
      <c r="Z27" s="128"/>
      <c r="AA27" s="128"/>
      <c r="AB27" s="128"/>
      <c r="AC27" s="128"/>
      <c r="AD27" s="128"/>
      <c r="AE27" s="129"/>
      <c r="AF27" s="130"/>
      <c r="AG27" s="127"/>
      <c r="AH27" s="128"/>
      <c r="AI27" s="128"/>
      <c r="AJ27" s="128"/>
      <c r="AK27" s="128"/>
      <c r="AL27" s="128"/>
      <c r="AM27" s="128"/>
      <c r="AN27" s="129"/>
      <c r="AO27" s="130"/>
      <c r="AP27" s="131"/>
      <c r="AQ27" s="132"/>
      <c r="AR27" s="133">
        <v>9.27</v>
      </c>
      <c r="AS27" s="133"/>
      <c r="AT27" s="133"/>
      <c r="AU27" s="133"/>
      <c r="AV27" s="134"/>
      <c r="AW27" s="119">
        <f t="shared" si="0"/>
        <v>3.7080000000000002</v>
      </c>
      <c r="AX27" s="121"/>
      <c r="AY27" s="45"/>
      <c r="AZ27" s="45"/>
      <c r="BA27" s="45"/>
    </row>
    <row r="28" spans="2:53" ht="18.600000000000001" thickBot="1" x14ac:dyDescent="0.4">
      <c r="B28" s="153">
        <v>21</v>
      </c>
      <c r="C28" s="1" t="s">
        <v>316</v>
      </c>
      <c r="D28" s="1" t="s">
        <v>317</v>
      </c>
      <c r="E28" s="142">
        <v>10</v>
      </c>
      <c r="F28" s="115"/>
      <c r="G28" s="76"/>
      <c r="H28" s="77"/>
      <c r="I28" s="77"/>
      <c r="J28" s="77"/>
      <c r="K28" s="77"/>
      <c r="L28" s="78"/>
      <c r="M28" s="66"/>
      <c r="N28" s="76"/>
      <c r="O28" s="77"/>
      <c r="P28" s="77"/>
      <c r="Q28" s="77"/>
      <c r="R28" s="77"/>
      <c r="S28" s="77"/>
      <c r="T28" s="77"/>
      <c r="U28" s="78"/>
      <c r="V28" s="66"/>
      <c r="W28" s="76"/>
      <c r="X28" s="77"/>
      <c r="Y28" s="77"/>
      <c r="Z28" s="77"/>
      <c r="AA28" s="77"/>
      <c r="AB28" s="77"/>
      <c r="AC28" s="77"/>
      <c r="AD28" s="77"/>
      <c r="AE28" s="78"/>
      <c r="AF28" s="66"/>
      <c r="AG28" s="76"/>
      <c r="AH28" s="77"/>
      <c r="AI28" s="77"/>
      <c r="AJ28" s="77"/>
      <c r="AK28" s="77"/>
      <c r="AL28" s="77"/>
      <c r="AM28" s="77"/>
      <c r="AN28" s="78"/>
      <c r="AO28" s="66"/>
      <c r="AP28" s="110"/>
      <c r="AQ28" s="108"/>
      <c r="AR28" s="80">
        <v>8.06</v>
      </c>
      <c r="AS28" s="80"/>
      <c r="AT28" s="80"/>
      <c r="AU28" s="80"/>
      <c r="AV28" s="98"/>
      <c r="AW28" s="119">
        <f t="shared" si="0"/>
        <v>3.2240000000000002</v>
      </c>
      <c r="AX28" s="121"/>
      <c r="AY28" s="45"/>
      <c r="AZ28" s="45"/>
      <c r="BA28" s="45"/>
    </row>
    <row r="29" spans="2:53" ht="18.600000000000001" thickBot="1" x14ac:dyDescent="0.4">
      <c r="B29" s="153">
        <v>22</v>
      </c>
      <c r="C29" s="1" t="s">
        <v>318</v>
      </c>
      <c r="D29" s="1" t="s">
        <v>319</v>
      </c>
      <c r="E29" s="142">
        <v>8</v>
      </c>
      <c r="F29" s="115"/>
      <c r="G29" s="76"/>
      <c r="H29" s="77"/>
      <c r="I29" s="77"/>
      <c r="J29" s="77"/>
      <c r="K29" s="77"/>
      <c r="L29" s="78"/>
      <c r="M29" s="66"/>
      <c r="N29" s="76"/>
      <c r="O29" s="77"/>
      <c r="P29" s="77"/>
      <c r="Q29" s="77"/>
      <c r="R29" s="77"/>
      <c r="S29" s="77"/>
      <c r="T29" s="77"/>
      <c r="U29" s="78"/>
      <c r="V29" s="66"/>
      <c r="W29" s="76"/>
      <c r="X29" s="77"/>
      <c r="Y29" s="77"/>
      <c r="Z29" s="77"/>
      <c r="AA29" s="77"/>
      <c r="AB29" s="77"/>
      <c r="AC29" s="77"/>
      <c r="AD29" s="77"/>
      <c r="AE29" s="78"/>
      <c r="AF29" s="66"/>
      <c r="AG29" s="76"/>
      <c r="AH29" s="77"/>
      <c r="AI29" s="77"/>
      <c r="AJ29" s="77"/>
      <c r="AK29" s="77"/>
      <c r="AL29" s="77"/>
      <c r="AM29" s="77"/>
      <c r="AN29" s="78"/>
      <c r="AO29" s="66"/>
      <c r="AP29" s="110"/>
      <c r="AQ29" s="108"/>
      <c r="AR29" s="170"/>
      <c r="AS29" s="80"/>
      <c r="AT29" s="80"/>
      <c r="AU29" s="80"/>
      <c r="AV29" s="98"/>
      <c r="AW29" s="119">
        <f t="shared" si="0"/>
        <v>0</v>
      </c>
      <c r="AX29" s="121"/>
      <c r="AY29" s="45"/>
      <c r="AZ29" s="45"/>
      <c r="BA29" s="45"/>
    </row>
    <row r="30" spans="2:53" ht="18.600000000000001" thickBot="1" x14ac:dyDescent="0.4">
      <c r="B30" s="153">
        <v>23</v>
      </c>
      <c r="C30" s="1" t="s">
        <v>320</v>
      </c>
      <c r="D30" s="1" t="s">
        <v>321</v>
      </c>
      <c r="E30" s="142">
        <v>10</v>
      </c>
      <c r="F30" s="115"/>
      <c r="G30" s="76"/>
      <c r="H30" s="77"/>
      <c r="I30" s="77"/>
      <c r="J30" s="77"/>
      <c r="K30" s="77"/>
      <c r="L30" s="78"/>
      <c r="M30" s="66"/>
      <c r="N30" s="76"/>
      <c r="O30" s="77"/>
      <c r="P30" s="77"/>
      <c r="Q30" s="77"/>
      <c r="R30" s="77"/>
      <c r="S30" s="77"/>
      <c r="T30" s="77"/>
      <c r="U30" s="78"/>
      <c r="V30" s="66"/>
      <c r="W30" s="76"/>
      <c r="X30" s="77"/>
      <c r="Y30" s="77"/>
      <c r="Z30" s="77"/>
      <c r="AA30" s="77"/>
      <c r="AB30" s="77"/>
      <c r="AC30" s="77"/>
      <c r="AD30" s="77"/>
      <c r="AE30" s="78"/>
      <c r="AF30" s="66"/>
      <c r="AG30" s="76"/>
      <c r="AH30" s="77"/>
      <c r="AI30" s="77"/>
      <c r="AJ30" s="77"/>
      <c r="AK30" s="77"/>
      <c r="AL30" s="77"/>
      <c r="AM30" s="77"/>
      <c r="AN30" s="78"/>
      <c r="AO30" s="66"/>
      <c r="AP30" s="110"/>
      <c r="AQ30" s="108"/>
      <c r="AR30" s="80">
        <v>9.5500000000000007</v>
      </c>
      <c r="AS30" s="80"/>
      <c r="AT30" s="80"/>
      <c r="AU30" s="80"/>
      <c r="AV30" s="98"/>
      <c r="AW30" s="119">
        <f t="shared" si="0"/>
        <v>3.8200000000000003</v>
      </c>
      <c r="AX30" s="121"/>
      <c r="AY30" s="45"/>
      <c r="AZ30" s="45"/>
      <c r="BA30" s="45"/>
    </row>
    <row r="31" spans="2:53" ht="18.600000000000001" thickBot="1" x14ac:dyDescent="0.4">
      <c r="B31" s="153">
        <v>24</v>
      </c>
      <c r="C31" s="1" t="s">
        <v>322</v>
      </c>
      <c r="D31" s="1" t="s">
        <v>323</v>
      </c>
      <c r="E31" s="173"/>
      <c r="F31" s="115"/>
      <c r="G31" s="76"/>
      <c r="H31" s="77"/>
      <c r="I31" s="77"/>
      <c r="J31" s="77"/>
      <c r="K31" s="77"/>
      <c r="L31" s="78"/>
      <c r="M31" s="66"/>
      <c r="N31" s="76"/>
      <c r="O31" s="77"/>
      <c r="P31" s="77"/>
      <c r="Q31" s="77"/>
      <c r="R31" s="77"/>
      <c r="S31" s="77"/>
      <c r="T31" s="77"/>
      <c r="U31" s="78"/>
      <c r="V31" s="66"/>
      <c r="W31" s="76"/>
      <c r="X31" s="77"/>
      <c r="Y31" s="77"/>
      <c r="Z31" s="77"/>
      <c r="AA31" s="77"/>
      <c r="AB31" s="77"/>
      <c r="AC31" s="77"/>
      <c r="AD31" s="77"/>
      <c r="AE31" s="78"/>
      <c r="AF31" s="66"/>
      <c r="AG31" s="76"/>
      <c r="AH31" s="77"/>
      <c r="AI31" s="77"/>
      <c r="AJ31" s="77"/>
      <c r="AK31" s="77"/>
      <c r="AL31" s="77"/>
      <c r="AM31" s="77"/>
      <c r="AN31" s="78"/>
      <c r="AO31" s="66"/>
      <c r="AP31" s="110"/>
      <c r="AQ31" s="108"/>
      <c r="AR31" s="170"/>
      <c r="AS31" s="80"/>
      <c r="AT31" s="80"/>
      <c r="AU31" s="80"/>
      <c r="AV31" s="98"/>
      <c r="AW31" s="119">
        <f t="shared" si="0"/>
        <v>0</v>
      </c>
      <c r="AX31" s="121"/>
      <c r="AY31" s="45"/>
      <c r="AZ31" s="45"/>
      <c r="BA31" s="45"/>
    </row>
    <row r="32" spans="2:53" ht="22.2" customHeight="1" thickBot="1" x14ac:dyDescent="0.4">
      <c r="B32" s="153">
        <v>25</v>
      </c>
      <c r="C32" s="1" t="s">
        <v>324</v>
      </c>
      <c r="D32" s="1" t="s">
        <v>325</v>
      </c>
      <c r="E32" s="143">
        <v>10</v>
      </c>
      <c r="F32" s="126"/>
      <c r="G32" s="127"/>
      <c r="H32" s="128"/>
      <c r="I32" s="128"/>
      <c r="J32" s="128"/>
      <c r="K32" s="128"/>
      <c r="L32" s="129"/>
      <c r="M32" s="130"/>
      <c r="N32" s="127"/>
      <c r="O32" s="128"/>
      <c r="P32" s="128"/>
      <c r="Q32" s="128"/>
      <c r="R32" s="128"/>
      <c r="S32" s="128"/>
      <c r="T32" s="128"/>
      <c r="U32" s="129"/>
      <c r="V32" s="130"/>
      <c r="W32" s="127"/>
      <c r="X32" s="128"/>
      <c r="Y32" s="128"/>
      <c r="Z32" s="128"/>
      <c r="AA32" s="128"/>
      <c r="AB32" s="128"/>
      <c r="AC32" s="128"/>
      <c r="AD32" s="128"/>
      <c r="AE32" s="129"/>
      <c r="AF32" s="130"/>
      <c r="AG32" s="127"/>
      <c r="AH32" s="128"/>
      <c r="AI32" s="128"/>
      <c r="AJ32" s="128"/>
      <c r="AK32" s="128"/>
      <c r="AL32" s="128"/>
      <c r="AM32" s="128"/>
      <c r="AN32" s="129"/>
      <c r="AO32" s="130"/>
      <c r="AP32" s="131"/>
      <c r="AQ32" s="132"/>
      <c r="AR32" s="133">
        <v>9.3699999999999992</v>
      </c>
      <c r="AS32" s="133"/>
      <c r="AT32" s="133"/>
      <c r="AU32" s="133"/>
      <c r="AV32" s="134"/>
      <c r="AW32" s="119">
        <f t="shared" si="0"/>
        <v>3.7479999999999998</v>
      </c>
      <c r="AX32" s="121"/>
      <c r="AY32" s="45"/>
      <c r="AZ32" s="45"/>
      <c r="BA32" s="45"/>
    </row>
    <row r="33" spans="2:53" ht="18.600000000000001" thickBot="1" x14ac:dyDescent="0.4">
      <c r="B33" s="153">
        <v>26</v>
      </c>
      <c r="C33" s="1" t="s">
        <v>326</v>
      </c>
      <c r="D33" s="1" t="s">
        <v>327</v>
      </c>
      <c r="E33" s="142">
        <v>10</v>
      </c>
      <c r="F33" s="115"/>
      <c r="G33" s="76"/>
      <c r="H33" s="77"/>
      <c r="I33" s="77"/>
      <c r="J33" s="77"/>
      <c r="K33" s="77"/>
      <c r="L33" s="78"/>
      <c r="M33" s="66"/>
      <c r="N33" s="76"/>
      <c r="O33" s="77"/>
      <c r="P33" s="77"/>
      <c r="Q33" s="77"/>
      <c r="R33" s="77"/>
      <c r="S33" s="77"/>
      <c r="T33" s="77"/>
      <c r="U33" s="78"/>
      <c r="V33" s="66"/>
      <c r="W33" s="76"/>
      <c r="X33" s="77"/>
      <c r="Y33" s="77"/>
      <c r="Z33" s="77"/>
      <c r="AA33" s="77"/>
      <c r="AB33" s="77"/>
      <c r="AC33" s="77"/>
      <c r="AD33" s="77"/>
      <c r="AE33" s="78"/>
      <c r="AF33" s="66"/>
      <c r="AG33" s="76"/>
      <c r="AH33" s="77"/>
      <c r="AI33" s="77"/>
      <c r="AJ33" s="77"/>
      <c r="AK33" s="77"/>
      <c r="AL33" s="77"/>
      <c r="AM33" s="77"/>
      <c r="AN33" s="78"/>
      <c r="AO33" s="66"/>
      <c r="AP33" s="110"/>
      <c r="AQ33" s="108"/>
      <c r="AR33" s="80">
        <v>9.5500000000000007</v>
      </c>
      <c r="AS33" s="80"/>
      <c r="AT33" s="80"/>
      <c r="AU33" s="80"/>
      <c r="AV33" s="98"/>
      <c r="AW33" s="119">
        <f t="shared" si="0"/>
        <v>3.8200000000000003</v>
      </c>
      <c r="AX33" s="121"/>
      <c r="AY33" s="45"/>
      <c r="AZ33" s="45"/>
      <c r="BA33" s="45"/>
    </row>
    <row r="34" spans="2:53" ht="18.600000000000001" thickBot="1" x14ac:dyDescent="0.4">
      <c r="B34" s="153">
        <v>27</v>
      </c>
      <c r="C34" s="1" t="s">
        <v>328</v>
      </c>
      <c r="D34" s="1" t="s">
        <v>329</v>
      </c>
      <c r="E34" s="142">
        <v>10</v>
      </c>
      <c r="F34" s="115"/>
      <c r="G34" s="76"/>
      <c r="H34" s="77"/>
      <c r="I34" s="77"/>
      <c r="J34" s="77"/>
      <c r="K34" s="77"/>
      <c r="L34" s="78"/>
      <c r="M34" s="66"/>
      <c r="N34" s="76"/>
      <c r="O34" s="77"/>
      <c r="P34" s="77"/>
      <c r="Q34" s="77"/>
      <c r="R34" s="77"/>
      <c r="S34" s="77"/>
      <c r="T34" s="77"/>
      <c r="U34" s="78"/>
      <c r="V34" s="66"/>
      <c r="W34" s="76"/>
      <c r="X34" s="77"/>
      <c r="Y34" s="77"/>
      <c r="Z34" s="77"/>
      <c r="AA34" s="77"/>
      <c r="AB34" s="77"/>
      <c r="AC34" s="77"/>
      <c r="AD34" s="77"/>
      <c r="AE34" s="78"/>
      <c r="AF34" s="66"/>
      <c r="AG34" s="76"/>
      <c r="AH34" s="77"/>
      <c r="AI34" s="77"/>
      <c r="AJ34" s="77"/>
      <c r="AK34" s="77"/>
      <c r="AL34" s="77"/>
      <c r="AM34" s="77"/>
      <c r="AN34" s="78"/>
      <c r="AO34" s="66"/>
      <c r="AP34" s="110"/>
      <c r="AQ34" s="108"/>
      <c r="AR34" s="80">
        <v>8.1999999999999993</v>
      </c>
      <c r="AS34" s="80"/>
      <c r="AT34" s="80"/>
      <c r="AU34" s="80"/>
      <c r="AV34" s="98"/>
      <c r="AW34" s="119">
        <f t="shared" si="0"/>
        <v>3.28</v>
      </c>
      <c r="AX34" s="121"/>
      <c r="AY34" s="45"/>
      <c r="AZ34" s="45"/>
      <c r="BA34" s="45"/>
    </row>
    <row r="35" spans="2:53" ht="18.600000000000001" thickBot="1" x14ac:dyDescent="0.4">
      <c r="B35" s="153">
        <v>28</v>
      </c>
      <c r="C35" s="1" t="s">
        <v>330</v>
      </c>
      <c r="D35" s="1" t="s">
        <v>331</v>
      </c>
      <c r="E35" s="173"/>
      <c r="F35" s="115"/>
      <c r="G35" s="76"/>
      <c r="H35" s="77"/>
      <c r="I35" s="77"/>
      <c r="J35" s="77"/>
      <c r="K35" s="77"/>
      <c r="L35" s="78"/>
      <c r="M35" s="66"/>
      <c r="N35" s="76"/>
      <c r="O35" s="77"/>
      <c r="P35" s="77"/>
      <c r="Q35" s="77"/>
      <c r="R35" s="77"/>
      <c r="S35" s="77"/>
      <c r="T35" s="77"/>
      <c r="U35" s="78"/>
      <c r="V35" s="66"/>
      <c r="W35" s="76"/>
      <c r="X35" s="77"/>
      <c r="Y35" s="77"/>
      <c r="Z35" s="77"/>
      <c r="AA35" s="77"/>
      <c r="AB35" s="77"/>
      <c r="AC35" s="77"/>
      <c r="AD35" s="77"/>
      <c r="AE35" s="78"/>
      <c r="AF35" s="66"/>
      <c r="AG35" s="76"/>
      <c r="AH35" s="77"/>
      <c r="AI35" s="77"/>
      <c r="AJ35" s="77"/>
      <c r="AK35" s="77"/>
      <c r="AL35" s="77"/>
      <c r="AM35" s="77"/>
      <c r="AN35" s="78"/>
      <c r="AO35" s="66"/>
      <c r="AP35" s="110"/>
      <c r="AQ35" s="108"/>
      <c r="AR35" s="80">
        <v>9.18</v>
      </c>
      <c r="AS35" s="80"/>
      <c r="AT35" s="80"/>
      <c r="AU35" s="80"/>
      <c r="AV35" s="98"/>
      <c r="AW35" s="119">
        <f t="shared" si="0"/>
        <v>3.6720000000000002</v>
      </c>
      <c r="AX35" s="121"/>
      <c r="AY35" s="45"/>
      <c r="AZ35" s="45"/>
      <c r="BA35" s="45"/>
    </row>
    <row r="36" spans="2:53" ht="18.600000000000001" thickBot="1" x14ac:dyDescent="0.4">
      <c r="B36" s="153">
        <v>29</v>
      </c>
      <c r="C36" s="1" t="s">
        <v>332</v>
      </c>
      <c r="D36" s="1" t="s">
        <v>333</v>
      </c>
      <c r="E36" s="142">
        <v>2</v>
      </c>
      <c r="F36" s="115"/>
      <c r="G36" s="76"/>
      <c r="H36" s="77"/>
      <c r="I36" s="77"/>
      <c r="J36" s="77"/>
      <c r="K36" s="77"/>
      <c r="L36" s="78"/>
      <c r="M36" s="66"/>
      <c r="N36" s="76"/>
      <c r="O36" s="77"/>
      <c r="P36" s="77"/>
      <c r="Q36" s="77"/>
      <c r="R36" s="77"/>
      <c r="S36" s="77"/>
      <c r="T36" s="77"/>
      <c r="U36" s="78"/>
      <c r="V36" s="66"/>
      <c r="W36" s="76"/>
      <c r="X36" s="77"/>
      <c r="Y36" s="77"/>
      <c r="Z36" s="77"/>
      <c r="AA36" s="77"/>
      <c r="AB36" s="77"/>
      <c r="AC36" s="77"/>
      <c r="AD36" s="77"/>
      <c r="AE36" s="78"/>
      <c r="AF36" s="66"/>
      <c r="AG36" s="76"/>
      <c r="AH36" s="77"/>
      <c r="AI36" s="77"/>
      <c r="AJ36" s="77"/>
      <c r="AK36" s="77"/>
      <c r="AL36" s="77"/>
      <c r="AM36" s="77"/>
      <c r="AN36" s="78"/>
      <c r="AO36" s="66"/>
      <c r="AP36" s="110"/>
      <c r="AQ36" s="108"/>
      <c r="AR36" s="80">
        <v>8.6300000000000008</v>
      </c>
      <c r="AS36" s="80"/>
      <c r="AT36" s="80"/>
      <c r="AU36" s="80"/>
      <c r="AV36" s="98"/>
      <c r="AW36" s="119">
        <f t="shared" si="0"/>
        <v>3.4520000000000004</v>
      </c>
      <c r="AX36" s="121"/>
      <c r="AY36" s="45"/>
      <c r="AZ36" s="45"/>
      <c r="BA36" s="45"/>
    </row>
    <row r="37" spans="2:53" ht="18.600000000000001" thickBot="1" x14ac:dyDescent="0.4">
      <c r="B37" s="153">
        <v>30</v>
      </c>
      <c r="C37" s="1" t="s">
        <v>334</v>
      </c>
      <c r="D37" s="1" t="s">
        <v>335</v>
      </c>
      <c r="E37" s="142">
        <v>9</v>
      </c>
      <c r="F37" s="115"/>
      <c r="G37" s="76"/>
      <c r="H37" s="77"/>
      <c r="I37" s="77"/>
      <c r="J37" s="77"/>
      <c r="K37" s="77"/>
      <c r="L37" s="78"/>
      <c r="M37" s="66"/>
      <c r="N37" s="76"/>
      <c r="O37" s="77"/>
      <c r="P37" s="77"/>
      <c r="Q37" s="77"/>
      <c r="R37" s="77"/>
      <c r="S37" s="77"/>
      <c r="T37" s="77"/>
      <c r="U37" s="78"/>
      <c r="V37" s="66"/>
      <c r="W37" s="76"/>
      <c r="X37" s="77"/>
      <c r="Y37" s="77"/>
      <c r="Z37" s="77"/>
      <c r="AA37" s="77"/>
      <c r="AB37" s="77"/>
      <c r="AC37" s="77"/>
      <c r="AD37" s="77"/>
      <c r="AE37" s="78"/>
      <c r="AF37" s="66"/>
      <c r="AG37" s="76"/>
      <c r="AH37" s="77"/>
      <c r="AI37" s="77"/>
      <c r="AJ37" s="77"/>
      <c r="AK37" s="77"/>
      <c r="AL37" s="77"/>
      <c r="AM37" s="77"/>
      <c r="AN37" s="78"/>
      <c r="AO37" s="66"/>
      <c r="AP37" s="110"/>
      <c r="AQ37" s="108"/>
      <c r="AR37" s="80">
        <v>8.94</v>
      </c>
      <c r="AS37" s="80"/>
      <c r="AT37" s="80"/>
      <c r="AU37" s="80"/>
      <c r="AV37" s="98"/>
      <c r="AW37" s="119">
        <f t="shared" si="0"/>
        <v>3.5760000000000001</v>
      </c>
      <c r="AX37" s="121"/>
      <c r="AY37" s="45"/>
      <c r="AZ37" s="45"/>
      <c r="BA37" s="45"/>
    </row>
    <row r="38" spans="2:53" ht="18.600000000000001" thickBot="1" x14ac:dyDescent="0.4">
      <c r="B38" s="153">
        <v>31</v>
      </c>
      <c r="C38" s="1" t="s">
        <v>336</v>
      </c>
      <c r="D38" s="1" t="s">
        <v>337</v>
      </c>
      <c r="E38" s="142">
        <v>11</v>
      </c>
      <c r="F38" s="115"/>
      <c r="G38" s="76"/>
      <c r="H38" s="77"/>
      <c r="I38" s="77"/>
      <c r="J38" s="77"/>
      <c r="K38" s="77"/>
      <c r="L38" s="78"/>
      <c r="M38" s="66"/>
      <c r="N38" s="76"/>
      <c r="O38" s="77"/>
      <c r="P38" s="77"/>
      <c r="Q38" s="77"/>
      <c r="R38" s="77"/>
      <c r="S38" s="77"/>
      <c r="T38" s="77"/>
      <c r="U38" s="78"/>
      <c r="V38" s="66"/>
      <c r="W38" s="76"/>
      <c r="X38" s="77"/>
      <c r="Y38" s="77"/>
      <c r="Z38" s="77"/>
      <c r="AA38" s="77"/>
      <c r="AB38" s="77"/>
      <c r="AC38" s="77"/>
      <c r="AD38" s="77"/>
      <c r="AE38" s="78"/>
      <c r="AF38" s="66"/>
      <c r="AG38" s="76"/>
      <c r="AH38" s="77"/>
      <c r="AI38" s="77"/>
      <c r="AJ38" s="77"/>
      <c r="AK38" s="77"/>
      <c r="AL38" s="77"/>
      <c r="AM38" s="77"/>
      <c r="AN38" s="78"/>
      <c r="AO38" s="66"/>
      <c r="AP38" s="110"/>
      <c r="AQ38" s="108"/>
      <c r="AR38" s="80">
        <v>7.56</v>
      </c>
      <c r="AS38" s="80"/>
      <c r="AT38" s="80"/>
      <c r="AU38" s="80"/>
      <c r="AV38" s="98"/>
      <c r="AW38" s="119">
        <f t="shared" si="0"/>
        <v>3.024</v>
      </c>
      <c r="AX38" s="121"/>
      <c r="AY38" s="45"/>
      <c r="AZ38" s="45"/>
      <c r="BA38" s="45"/>
    </row>
    <row r="39" spans="2:53" ht="18.600000000000001" thickBot="1" x14ac:dyDescent="0.4">
      <c r="B39" s="153">
        <v>32</v>
      </c>
      <c r="C39" s="1" t="s">
        <v>338</v>
      </c>
      <c r="D39" s="1" t="s">
        <v>339</v>
      </c>
      <c r="E39" s="173"/>
      <c r="F39" s="126"/>
      <c r="G39" s="127"/>
      <c r="H39" s="128"/>
      <c r="I39" s="128"/>
      <c r="J39" s="128"/>
      <c r="K39" s="128"/>
      <c r="L39" s="129"/>
      <c r="M39" s="130"/>
      <c r="N39" s="127"/>
      <c r="O39" s="128"/>
      <c r="P39" s="128"/>
      <c r="Q39" s="128"/>
      <c r="R39" s="128"/>
      <c r="S39" s="128"/>
      <c r="T39" s="128"/>
      <c r="U39" s="129"/>
      <c r="V39" s="130"/>
      <c r="W39" s="127"/>
      <c r="X39" s="128"/>
      <c r="Y39" s="128"/>
      <c r="Z39" s="128"/>
      <c r="AA39" s="128"/>
      <c r="AB39" s="128"/>
      <c r="AC39" s="128"/>
      <c r="AD39" s="128"/>
      <c r="AE39" s="129"/>
      <c r="AF39" s="130"/>
      <c r="AG39" s="127"/>
      <c r="AH39" s="128"/>
      <c r="AI39" s="128"/>
      <c r="AJ39" s="128"/>
      <c r="AK39" s="128"/>
      <c r="AL39" s="128"/>
      <c r="AM39" s="128"/>
      <c r="AN39" s="129"/>
      <c r="AO39" s="130"/>
      <c r="AP39" s="131"/>
      <c r="AQ39" s="132"/>
      <c r="AR39" s="170"/>
      <c r="AS39" s="133"/>
      <c r="AT39" s="133"/>
      <c r="AU39" s="133"/>
      <c r="AV39" s="134"/>
      <c r="AW39" s="119">
        <f t="shared" si="0"/>
        <v>0</v>
      </c>
      <c r="AX39" s="121"/>
      <c r="AY39" s="45"/>
      <c r="AZ39" s="45"/>
      <c r="BA39" s="45"/>
    </row>
    <row r="40" spans="2:53" ht="18.600000000000001" thickBot="1" x14ac:dyDescent="0.4">
      <c r="B40" s="153">
        <v>33</v>
      </c>
      <c r="C40" s="1" t="s">
        <v>340</v>
      </c>
      <c r="D40" s="1" t="s">
        <v>341</v>
      </c>
      <c r="E40" s="143">
        <v>8</v>
      </c>
      <c r="F40" s="126"/>
      <c r="G40" s="127"/>
      <c r="H40" s="128"/>
      <c r="I40" s="128"/>
      <c r="J40" s="128"/>
      <c r="K40" s="128"/>
      <c r="L40" s="129"/>
      <c r="M40" s="130"/>
      <c r="N40" s="127"/>
      <c r="O40" s="128"/>
      <c r="P40" s="128"/>
      <c r="Q40" s="128"/>
      <c r="R40" s="128"/>
      <c r="S40" s="128"/>
      <c r="T40" s="128"/>
      <c r="U40" s="129"/>
      <c r="V40" s="130"/>
      <c r="W40" s="127"/>
      <c r="X40" s="128"/>
      <c r="Y40" s="128"/>
      <c r="Z40" s="128"/>
      <c r="AA40" s="128"/>
      <c r="AB40" s="128"/>
      <c r="AC40" s="128"/>
      <c r="AD40" s="128"/>
      <c r="AE40" s="129"/>
      <c r="AF40" s="130"/>
      <c r="AG40" s="127"/>
      <c r="AH40" s="128"/>
      <c r="AI40" s="128"/>
      <c r="AJ40" s="128"/>
      <c r="AK40" s="128"/>
      <c r="AL40" s="128"/>
      <c r="AM40" s="128"/>
      <c r="AN40" s="129"/>
      <c r="AO40" s="130"/>
      <c r="AP40" s="131"/>
      <c r="AQ40" s="132"/>
      <c r="AR40" s="133">
        <v>7.89</v>
      </c>
      <c r="AS40" s="133"/>
      <c r="AT40" s="133"/>
      <c r="AU40" s="133"/>
      <c r="AV40" s="134"/>
      <c r="AW40" s="119">
        <f t="shared" si="0"/>
        <v>3.1560000000000001</v>
      </c>
      <c r="AX40" s="121"/>
      <c r="AY40" s="45"/>
      <c r="AZ40" s="63"/>
      <c r="BA40" s="63"/>
    </row>
    <row r="41" spans="2:53" ht="18.600000000000001" thickBot="1" x14ac:dyDescent="0.4">
      <c r="B41" s="153">
        <v>34</v>
      </c>
      <c r="C41" s="1" t="s">
        <v>342</v>
      </c>
      <c r="D41" s="1" t="s">
        <v>343</v>
      </c>
      <c r="E41" s="142">
        <v>9</v>
      </c>
      <c r="F41" s="115"/>
      <c r="G41" s="76"/>
      <c r="H41" s="77"/>
      <c r="I41" s="77"/>
      <c r="J41" s="77"/>
      <c r="K41" s="77"/>
      <c r="L41" s="78"/>
      <c r="M41" s="66"/>
      <c r="N41" s="76"/>
      <c r="O41" s="77"/>
      <c r="P41" s="77"/>
      <c r="Q41" s="77"/>
      <c r="R41" s="77"/>
      <c r="S41" s="77"/>
      <c r="T41" s="77"/>
      <c r="U41" s="78"/>
      <c r="V41" s="63"/>
      <c r="W41" s="76"/>
      <c r="X41" s="77"/>
      <c r="Y41" s="77"/>
      <c r="Z41" s="77"/>
      <c r="AA41" s="77"/>
      <c r="AB41" s="77"/>
      <c r="AC41" s="77"/>
      <c r="AD41" s="77"/>
      <c r="AE41" s="78"/>
      <c r="AF41" s="63"/>
      <c r="AG41" s="76"/>
      <c r="AH41" s="77"/>
      <c r="AI41" s="77"/>
      <c r="AJ41" s="77"/>
      <c r="AK41" s="77"/>
      <c r="AL41" s="77"/>
      <c r="AM41" s="77"/>
      <c r="AN41" s="78"/>
      <c r="AO41" s="66"/>
      <c r="AP41" s="110"/>
      <c r="AQ41" s="108"/>
      <c r="AR41" s="80">
        <v>8.3800000000000008</v>
      </c>
      <c r="AS41" s="80"/>
      <c r="AT41" s="80"/>
      <c r="AU41" s="80"/>
      <c r="AV41" s="98"/>
      <c r="AW41" s="119">
        <f t="shared" si="0"/>
        <v>3.3520000000000003</v>
      </c>
      <c r="AX41" s="121"/>
      <c r="AY41" s="45"/>
      <c r="AZ41" s="50"/>
      <c r="BA41" s="50"/>
    </row>
    <row r="42" spans="2:53" ht="18.600000000000001" thickBot="1" x14ac:dyDescent="0.4">
      <c r="B42" s="153">
        <v>35</v>
      </c>
      <c r="C42" s="1" t="s">
        <v>344</v>
      </c>
      <c r="D42" s="1" t="s">
        <v>345</v>
      </c>
      <c r="E42" s="142">
        <v>9</v>
      </c>
      <c r="F42" s="115"/>
      <c r="G42" s="76"/>
      <c r="H42" s="77"/>
      <c r="I42" s="77"/>
      <c r="J42" s="77"/>
      <c r="K42" s="77"/>
      <c r="L42" s="78"/>
      <c r="M42" s="66"/>
      <c r="N42" s="76"/>
      <c r="O42" s="77"/>
      <c r="P42" s="77"/>
      <c r="Q42" s="77"/>
      <c r="R42" s="77"/>
      <c r="S42" s="77"/>
      <c r="T42" s="77"/>
      <c r="U42" s="78"/>
      <c r="V42" s="63"/>
      <c r="W42" s="76"/>
      <c r="X42" s="77"/>
      <c r="Y42" s="77"/>
      <c r="Z42" s="77"/>
      <c r="AA42" s="77"/>
      <c r="AB42" s="77"/>
      <c r="AC42" s="77"/>
      <c r="AD42" s="77"/>
      <c r="AE42" s="78"/>
      <c r="AF42" s="63"/>
      <c r="AG42" s="76"/>
      <c r="AH42" s="77"/>
      <c r="AI42" s="77"/>
      <c r="AJ42" s="77"/>
      <c r="AK42" s="77"/>
      <c r="AL42" s="77"/>
      <c r="AM42" s="77"/>
      <c r="AN42" s="78"/>
      <c r="AO42" s="66"/>
      <c r="AP42" s="110"/>
      <c r="AQ42" s="108"/>
      <c r="AR42" s="80">
        <v>8.94</v>
      </c>
      <c r="AS42" s="80"/>
      <c r="AT42" s="80"/>
      <c r="AU42" s="80"/>
      <c r="AV42" s="98"/>
      <c r="AW42" s="119">
        <f t="shared" si="0"/>
        <v>3.5760000000000001</v>
      </c>
      <c r="AX42" s="121"/>
      <c r="AY42" s="50"/>
      <c r="AZ42" s="50"/>
      <c r="BA42" s="50"/>
    </row>
    <row r="43" spans="2:53" ht="18.600000000000001" thickBot="1" x14ac:dyDescent="0.4">
      <c r="B43" s="153">
        <v>36</v>
      </c>
      <c r="C43" s="1" t="s">
        <v>346</v>
      </c>
      <c r="D43" s="1" t="s">
        <v>347</v>
      </c>
      <c r="E43" s="142">
        <v>9</v>
      </c>
      <c r="F43" s="115"/>
      <c r="G43" s="76"/>
      <c r="H43" s="77"/>
      <c r="I43" s="77"/>
      <c r="J43" s="77"/>
      <c r="K43" s="77"/>
      <c r="L43" s="78"/>
      <c r="M43" s="66"/>
      <c r="N43" s="76"/>
      <c r="O43" s="77"/>
      <c r="P43" s="77"/>
      <c r="Q43" s="77"/>
      <c r="R43" s="77"/>
      <c r="S43" s="77"/>
      <c r="T43" s="77"/>
      <c r="U43" s="78"/>
      <c r="V43" s="63"/>
      <c r="W43" s="76"/>
      <c r="X43" s="77"/>
      <c r="Y43" s="77"/>
      <c r="Z43" s="77"/>
      <c r="AA43" s="77"/>
      <c r="AB43" s="77"/>
      <c r="AC43" s="77"/>
      <c r="AD43" s="77"/>
      <c r="AE43" s="78"/>
      <c r="AF43" s="63"/>
      <c r="AG43" s="76"/>
      <c r="AH43" s="77"/>
      <c r="AI43" s="77"/>
      <c r="AJ43" s="77"/>
      <c r="AK43" s="77"/>
      <c r="AL43" s="77"/>
      <c r="AM43" s="77"/>
      <c r="AN43" s="78"/>
      <c r="AO43" s="66"/>
      <c r="AP43" s="110"/>
      <c r="AQ43" s="108"/>
      <c r="AR43" s="80">
        <v>8.0299999999999994</v>
      </c>
      <c r="AS43" s="80"/>
      <c r="AT43" s="80"/>
      <c r="AU43" s="80"/>
      <c r="AV43" s="98"/>
      <c r="AW43" s="119">
        <f t="shared" si="0"/>
        <v>3.2119999999999997</v>
      </c>
      <c r="AX43" s="121"/>
      <c r="AY43" s="45"/>
      <c r="AZ43" s="50"/>
      <c r="BA43" s="50"/>
    </row>
    <row r="44" spans="2:53" ht="18.600000000000001" thickBot="1" x14ac:dyDescent="0.4">
      <c r="B44" s="153">
        <v>37</v>
      </c>
      <c r="C44" s="1" t="s">
        <v>348</v>
      </c>
      <c r="D44" s="1" t="s">
        <v>349</v>
      </c>
      <c r="E44" s="142">
        <v>8</v>
      </c>
      <c r="F44" s="115"/>
      <c r="G44" s="76"/>
      <c r="H44" s="77"/>
      <c r="I44" s="77"/>
      <c r="J44" s="77"/>
      <c r="K44" s="77"/>
      <c r="L44" s="78"/>
      <c r="M44" s="66"/>
      <c r="N44" s="76"/>
      <c r="O44" s="77"/>
      <c r="P44" s="77"/>
      <c r="Q44" s="77"/>
      <c r="R44" s="77"/>
      <c r="S44" s="77"/>
      <c r="T44" s="77"/>
      <c r="U44" s="78"/>
      <c r="V44" s="63"/>
      <c r="W44" s="76"/>
      <c r="X44" s="77"/>
      <c r="Y44" s="77"/>
      <c r="Z44" s="77"/>
      <c r="AA44" s="77"/>
      <c r="AB44" s="77"/>
      <c r="AC44" s="77"/>
      <c r="AD44" s="77"/>
      <c r="AE44" s="78"/>
      <c r="AF44" s="63"/>
      <c r="AG44" s="76"/>
      <c r="AH44" s="77"/>
      <c r="AI44" s="77"/>
      <c r="AJ44" s="77"/>
      <c r="AK44" s="77"/>
      <c r="AL44" s="77"/>
      <c r="AM44" s="77"/>
      <c r="AN44" s="78"/>
      <c r="AO44" s="66"/>
      <c r="AP44" s="110"/>
      <c r="AQ44" s="108"/>
      <c r="AR44" s="80">
        <v>8.93</v>
      </c>
      <c r="AS44" s="80"/>
      <c r="AT44" s="80"/>
      <c r="AU44" s="80"/>
      <c r="AV44" s="98"/>
      <c r="AW44" s="119">
        <f t="shared" si="0"/>
        <v>3.5720000000000001</v>
      </c>
      <c r="AX44" s="121"/>
      <c r="AY44" s="45"/>
      <c r="AZ44" s="50"/>
      <c r="BA44" s="50"/>
    </row>
    <row r="45" spans="2:53" ht="18.600000000000001" thickBot="1" x14ac:dyDescent="0.4">
      <c r="B45" s="153">
        <v>38</v>
      </c>
      <c r="C45" s="1" t="s">
        <v>350</v>
      </c>
      <c r="D45" s="1" t="s">
        <v>351</v>
      </c>
      <c r="E45" s="142">
        <v>10</v>
      </c>
      <c r="F45" s="115"/>
      <c r="G45" s="76"/>
      <c r="H45" s="77"/>
      <c r="I45" s="77"/>
      <c r="J45" s="77"/>
      <c r="K45" s="77"/>
      <c r="L45" s="78"/>
      <c r="M45" s="66"/>
      <c r="N45" s="76"/>
      <c r="O45" s="77"/>
      <c r="P45" s="77"/>
      <c r="Q45" s="77"/>
      <c r="R45" s="77"/>
      <c r="S45" s="77"/>
      <c r="T45" s="77"/>
      <c r="U45" s="78"/>
      <c r="V45" s="63"/>
      <c r="W45" s="76"/>
      <c r="X45" s="77"/>
      <c r="Y45" s="77"/>
      <c r="Z45" s="77"/>
      <c r="AA45" s="77"/>
      <c r="AB45" s="77"/>
      <c r="AC45" s="77"/>
      <c r="AD45" s="77"/>
      <c r="AE45" s="78"/>
      <c r="AF45" s="63"/>
      <c r="AG45" s="76"/>
      <c r="AH45" s="77"/>
      <c r="AI45" s="77"/>
      <c r="AJ45" s="77"/>
      <c r="AK45" s="77"/>
      <c r="AL45" s="77"/>
      <c r="AM45" s="77"/>
      <c r="AN45" s="78"/>
      <c r="AO45" s="66"/>
      <c r="AP45" s="110"/>
      <c r="AQ45" s="108"/>
      <c r="AR45" s="80">
        <v>9.1999999999999993</v>
      </c>
      <c r="AS45" s="80"/>
      <c r="AT45" s="80"/>
      <c r="AU45" s="80"/>
      <c r="AV45" s="98"/>
      <c r="AW45" s="119">
        <f t="shared" si="0"/>
        <v>3.6799999999999997</v>
      </c>
      <c r="AX45" s="121"/>
      <c r="AY45" s="45"/>
      <c r="AZ45" s="50"/>
      <c r="BA45" s="50"/>
    </row>
    <row r="46" spans="2:53" ht="18.600000000000001" thickBot="1" x14ac:dyDescent="0.4">
      <c r="B46" s="153">
        <v>39</v>
      </c>
      <c r="C46" s="1" t="s">
        <v>352</v>
      </c>
      <c r="D46" s="1" t="s">
        <v>353</v>
      </c>
      <c r="E46" s="142">
        <v>8</v>
      </c>
      <c r="F46" s="115"/>
      <c r="G46" s="76"/>
      <c r="H46" s="77"/>
      <c r="I46" s="77"/>
      <c r="J46" s="77"/>
      <c r="K46" s="77"/>
      <c r="L46" s="78"/>
      <c r="M46" s="66"/>
      <c r="N46" s="76"/>
      <c r="O46" s="77"/>
      <c r="P46" s="77"/>
      <c r="Q46" s="77"/>
      <c r="R46" s="77"/>
      <c r="S46" s="77"/>
      <c r="T46" s="77"/>
      <c r="U46" s="78"/>
      <c r="V46" s="63"/>
      <c r="W46" s="76"/>
      <c r="X46" s="77"/>
      <c r="Y46" s="77"/>
      <c r="Z46" s="77"/>
      <c r="AA46" s="77"/>
      <c r="AB46" s="77"/>
      <c r="AC46" s="77"/>
      <c r="AD46" s="77"/>
      <c r="AE46" s="78"/>
      <c r="AF46" s="63"/>
      <c r="AG46" s="76"/>
      <c r="AH46" s="77"/>
      <c r="AI46" s="77"/>
      <c r="AJ46" s="77"/>
      <c r="AK46" s="77"/>
      <c r="AL46" s="77"/>
      <c r="AM46" s="77"/>
      <c r="AN46" s="78"/>
      <c r="AO46" s="66"/>
      <c r="AP46" s="110"/>
      <c r="AQ46" s="108"/>
      <c r="AR46" s="80">
        <v>8.93</v>
      </c>
      <c r="AS46" s="80"/>
      <c r="AT46" s="80"/>
      <c r="AU46" s="80"/>
      <c r="AV46" s="98"/>
      <c r="AW46" s="119">
        <f t="shared" si="0"/>
        <v>3.5720000000000001</v>
      </c>
      <c r="AX46" s="121"/>
      <c r="AY46" s="45"/>
      <c r="AZ46" s="50"/>
      <c r="BA46" s="50"/>
    </row>
    <row r="47" spans="2:53" ht="18.600000000000001" thickBot="1" x14ac:dyDescent="0.4">
      <c r="B47" s="144" t="s">
        <v>40</v>
      </c>
      <c r="C47" s="154" t="s">
        <v>194</v>
      </c>
      <c r="D47" s="116"/>
      <c r="E47" s="84"/>
      <c r="F47" s="115"/>
      <c r="G47" s="76"/>
      <c r="H47" s="77"/>
      <c r="I47" s="77"/>
      <c r="J47" s="77"/>
      <c r="K47" s="77"/>
      <c r="L47" s="78"/>
      <c r="M47" s="66"/>
      <c r="N47" s="76"/>
      <c r="O47" s="77"/>
      <c r="P47" s="77"/>
      <c r="Q47" s="77"/>
      <c r="R47" s="77"/>
      <c r="S47" s="77"/>
      <c r="T47" s="77"/>
      <c r="U47" s="78"/>
      <c r="V47" s="63"/>
      <c r="W47" s="76"/>
      <c r="X47" s="77"/>
      <c r="Y47" s="77"/>
      <c r="Z47" s="77"/>
      <c r="AA47" s="77"/>
      <c r="AB47" s="77"/>
      <c r="AC47" s="77"/>
      <c r="AD47" s="77"/>
      <c r="AE47" s="78"/>
      <c r="AF47" s="63"/>
      <c r="AG47" s="76"/>
      <c r="AH47" s="77"/>
      <c r="AI47" s="77"/>
      <c r="AJ47" s="77"/>
      <c r="AK47" s="77"/>
      <c r="AL47" s="77"/>
      <c r="AM47" s="77"/>
      <c r="AN47" s="78"/>
      <c r="AO47" s="66"/>
      <c r="AP47" s="110"/>
      <c r="AQ47" s="108"/>
      <c r="AR47" s="80"/>
      <c r="AS47" s="80"/>
      <c r="AT47" s="80"/>
      <c r="AU47" s="80"/>
      <c r="AV47" s="98"/>
      <c r="AW47" s="119">
        <f t="shared" si="0"/>
        <v>0</v>
      </c>
      <c r="AX47" s="121"/>
      <c r="AY47" s="50"/>
      <c r="AZ47" s="50"/>
      <c r="BA47" s="50"/>
    </row>
    <row r="48" spans="2:53" ht="18.600000000000001" thickBot="1" x14ac:dyDescent="0.4">
      <c r="B48" s="153" t="s">
        <v>354</v>
      </c>
      <c r="C48" s="1" t="s">
        <v>355</v>
      </c>
      <c r="D48" s="114"/>
      <c r="E48" s="84">
        <v>9</v>
      </c>
      <c r="F48" s="115"/>
      <c r="G48" s="76"/>
      <c r="H48" s="77"/>
      <c r="I48" s="77"/>
      <c r="J48" s="77"/>
      <c r="K48" s="77"/>
      <c r="L48" s="78"/>
      <c r="M48" s="66"/>
      <c r="N48" s="76"/>
      <c r="O48" s="77"/>
      <c r="P48" s="77"/>
      <c r="Q48" s="77"/>
      <c r="R48" s="77"/>
      <c r="S48" s="77"/>
      <c r="T48" s="77"/>
      <c r="U48" s="78"/>
      <c r="V48" s="63"/>
      <c r="W48" s="76"/>
      <c r="X48" s="77"/>
      <c r="Y48" s="77"/>
      <c r="Z48" s="77"/>
      <c r="AA48" s="77"/>
      <c r="AB48" s="77"/>
      <c r="AC48" s="77"/>
      <c r="AD48" s="77"/>
      <c r="AE48" s="78"/>
      <c r="AF48" s="63"/>
      <c r="AG48" s="76"/>
      <c r="AH48" s="77"/>
      <c r="AI48" s="77"/>
      <c r="AJ48" s="77"/>
      <c r="AK48" s="77"/>
      <c r="AL48" s="77"/>
      <c r="AM48" s="77"/>
      <c r="AN48" s="78"/>
      <c r="AO48" s="66"/>
      <c r="AP48" s="110"/>
      <c r="AQ48" s="108"/>
      <c r="AR48" s="170"/>
      <c r="AS48" s="80"/>
      <c r="AT48" s="80"/>
      <c r="AU48" s="80"/>
      <c r="AV48" s="98"/>
      <c r="AW48" s="119">
        <f t="shared" si="0"/>
        <v>0</v>
      </c>
      <c r="AX48" s="121"/>
      <c r="AY48" s="50"/>
      <c r="AZ48" s="50"/>
      <c r="BA48" s="50"/>
    </row>
    <row r="49" spans="2:53" ht="18.600000000000001" thickBot="1" x14ac:dyDescent="0.4">
      <c r="B49" s="153" t="s">
        <v>356</v>
      </c>
      <c r="C49" s="1" t="s">
        <v>357</v>
      </c>
      <c r="D49" s="116"/>
      <c r="E49" s="84">
        <v>9</v>
      </c>
      <c r="F49" s="115"/>
      <c r="G49" s="76"/>
      <c r="H49" s="77"/>
      <c r="I49" s="77"/>
      <c r="J49" s="77"/>
      <c r="K49" s="77"/>
      <c r="L49" s="78"/>
      <c r="M49" s="66"/>
      <c r="N49" s="76"/>
      <c r="O49" s="77"/>
      <c r="P49" s="77"/>
      <c r="Q49" s="77"/>
      <c r="R49" s="77"/>
      <c r="S49" s="77"/>
      <c r="T49" s="77"/>
      <c r="U49" s="78"/>
      <c r="V49" s="63"/>
      <c r="W49" s="76"/>
      <c r="X49" s="77"/>
      <c r="Y49" s="77"/>
      <c r="Z49" s="77"/>
      <c r="AA49" s="77"/>
      <c r="AB49" s="77"/>
      <c r="AC49" s="77"/>
      <c r="AD49" s="77"/>
      <c r="AE49" s="78"/>
      <c r="AF49" s="63"/>
      <c r="AG49" s="76"/>
      <c r="AH49" s="77"/>
      <c r="AI49" s="77"/>
      <c r="AJ49" s="77"/>
      <c r="AK49" s="77"/>
      <c r="AL49" s="77"/>
      <c r="AM49" s="77"/>
      <c r="AN49" s="78"/>
      <c r="AO49" s="66"/>
      <c r="AP49" s="110"/>
      <c r="AQ49" s="108"/>
      <c r="AR49" s="170"/>
      <c r="AS49" s="80"/>
      <c r="AT49" s="80"/>
      <c r="AU49" s="80"/>
      <c r="AV49" s="98"/>
      <c r="AW49" s="119">
        <f t="shared" si="0"/>
        <v>0</v>
      </c>
      <c r="AX49" s="121"/>
      <c r="AY49" s="50"/>
      <c r="AZ49" s="50"/>
      <c r="BA49" s="50"/>
    </row>
    <row r="50" spans="2:53" ht="18.600000000000001" thickBot="1" x14ac:dyDescent="0.4">
      <c r="B50" s="153">
        <v>43</v>
      </c>
      <c r="C50" s="1" t="s">
        <v>379</v>
      </c>
      <c r="D50" s="117"/>
      <c r="E50" s="171"/>
      <c r="F50" s="115"/>
      <c r="G50" s="76"/>
      <c r="H50" s="77"/>
      <c r="I50" s="77"/>
      <c r="J50" s="77"/>
      <c r="K50" s="77"/>
      <c r="L50" s="78"/>
      <c r="M50" s="66"/>
      <c r="N50" s="76"/>
      <c r="O50" s="77"/>
      <c r="P50" s="77"/>
      <c r="Q50" s="77"/>
      <c r="R50" s="77"/>
      <c r="S50" s="77"/>
      <c r="T50" s="77"/>
      <c r="U50" s="78"/>
      <c r="V50" s="63"/>
      <c r="W50" s="76"/>
      <c r="X50" s="77"/>
      <c r="Y50" s="77"/>
      <c r="Z50" s="77"/>
      <c r="AA50" s="77"/>
      <c r="AB50" s="77"/>
      <c r="AC50" s="77"/>
      <c r="AD50" s="77"/>
      <c r="AE50" s="78"/>
      <c r="AF50" s="63"/>
      <c r="AG50" s="76"/>
      <c r="AH50" s="77"/>
      <c r="AI50" s="77"/>
      <c r="AJ50" s="77"/>
      <c r="AK50" s="77"/>
      <c r="AL50" s="77"/>
      <c r="AM50" s="77"/>
      <c r="AN50" s="78"/>
      <c r="AO50" s="66"/>
      <c r="AP50" s="110"/>
      <c r="AQ50" s="108"/>
      <c r="AR50" s="80">
        <v>7.82</v>
      </c>
      <c r="AS50" s="80"/>
      <c r="AT50" s="80"/>
      <c r="AU50" s="80"/>
      <c r="AV50" s="98"/>
      <c r="AW50" s="119">
        <f t="shared" si="0"/>
        <v>3.1280000000000001</v>
      </c>
      <c r="AX50" s="121"/>
      <c r="AY50" s="50"/>
      <c r="AZ50" s="50"/>
      <c r="BA50" s="50"/>
    </row>
    <row r="51" spans="2:53" ht="18.600000000000001" thickBot="1" x14ac:dyDescent="0.4">
      <c r="B51" s="118"/>
      <c r="C51" s="115"/>
      <c r="D51" s="115"/>
      <c r="E51" s="44"/>
      <c r="F51" s="115"/>
      <c r="G51" s="44"/>
      <c r="H51" s="44"/>
      <c r="I51" s="44"/>
      <c r="J51" s="44"/>
      <c r="K51" s="44"/>
      <c r="L51" s="44"/>
      <c r="M51" s="63"/>
      <c r="N51" s="63"/>
      <c r="O51" s="63"/>
      <c r="P51" s="44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119">
        <f t="shared" si="0"/>
        <v>0</v>
      </c>
      <c r="AX51" s="123"/>
      <c r="AY51" s="50"/>
      <c r="AZ51" s="50"/>
      <c r="BA51" s="50"/>
    </row>
    <row r="52" spans="2:53" ht="18" thickBot="1" x14ac:dyDescent="0.35">
      <c r="E52" s="49"/>
      <c r="F52"/>
      <c r="G52" s="49"/>
      <c r="H52" s="49"/>
      <c r="I52" s="49"/>
      <c r="J52" s="49"/>
      <c r="K52" s="49"/>
      <c r="L52" s="49"/>
      <c r="M52" s="50"/>
      <c r="N52" s="50"/>
      <c r="O52" s="50"/>
      <c r="P52" s="49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19">
        <f t="shared" si="0"/>
        <v>0</v>
      </c>
      <c r="AX52" s="50"/>
      <c r="AY52" s="50"/>
      <c r="AZ52" s="50"/>
      <c r="BA52" s="50"/>
    </row>
    <row r="53" spans="2:53" ht="18" thickBot="1" x14ac:dyDescent="0.35">
      <c r="E53" s="49"/>
      <c r="F53"/>
      <c r="G53" s="49"/>
      <c r="H53" s="49"/>
      <c r="I53" s="49"/>
      <c r="J53" s="49"/>
      <c r="K53" s="49"/>
      <c r="L53" s="49"/>
      <c r="M53" s="50"/>
      <c r="N53" s="50"/>
      <c r="O53" s="50"/>
      <c r="P53" s="49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19">
        <f t="shared" si="0"/>
        <v>0</v>
      </c>
      <c r="AX53" s="50"/>
      <c r="AY53" s="50"/>
      <c r="AZ53" s="50"/>
      <c r="BA53" s="50"/>
    </row>
    <row r="54" spans="2:53" ht="17.399999999999999" x14ac:dyDescent="0.3">
      <c r="E54" s="49"/>
      <c r="F54" s="49"/>
      <c r="G54" s="49"/>
      <c r="H54" s="49"/>
      <c r="I54" s="49"/>
      <c r="J54" s="49"/>
      <c r="K54" s="49"/>
      <c r="L54" s="49"/>
      <c r="M54" s="50"/>
      <c r="N54" s="50"/>
      <c r="O54" s="50"/>
      <c r="P54" s="49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19">
        <f t="shared" si="0"/>
        <v>0</v>
      </c>
      <c r="AX54" s="50"/>
      <c r="AY54" s="50"/>
      <c r="AZ54" s="50"/>
      <c r="BA54" s="50"/>
    </row>
    <row r="55" spans="2:53" ht="16.8" x14ac:dyDescent="0.3">
      <c r="E55" s="49"/>
      <c r="F55" s="49"/>
      <c r="G55" s="49"/>
      <c r="H55" s="49"/>
      <c r="I55" s="49"/>
      <c r="J55" s="49"/>
      <c r="K55" s="49"/>
      <c r="L55" s="49"/>
      <c r="M55" s="50"/>
      <c r="N55" s="50"/>
      <c r="O55" s="50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</row>
    <row r="56" spans="2:53" ht="16.8" x14ac:dyDescent="0.3">
      <c r="E56" s="49"/>
      <c r="F56" s="49"/>
      <c r="G56" s="49"/>
      <c r="H56" s="49"/>
      <c r="I56" s="49"/>
      <c r="J56" s="49"/>
      <c r="K56" s="49"/>
      <c r="L56" s="49"/>
      <c r="M56" s="50"/>
      <c r="N56" s="50"/>
      <c r="O56" s="50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</row>
    <row r="57" spans="2:53" ht="16.8" x14ac:dyDescent="0.3">
      <c r="E57" s="49"/>
      <c r="F57" s="49"/>
      <c r="G57" s="49"/>
      <c r="H57" s="49"/>
      <c r="I57" s="49"/>
      <c r="J57" s="49"/>
      <c r="K57" s="49"/>
      <c r="L57" s="49"/>
      <c r="M57" s="50"/>
      <c r="N57" s="50"/>
      <c r="O57" s="50"/>
      <c r="P57" s="49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</row>
    <row r="58" spans="2:53" ht="16.8" x14ac:dyDescent="0.3">
      <c r="E58" s="49"/>
      <c r="F58" s="49"/>
      <c r="G58" s="49"/>
      <c r="H58" s="49"/>
      <c r="I58" s="49"/>
      <c r="J58" s="49"/>
      <c r="K58" s="49"/>
      <c r="L58" s="49"/>
      <c r="M58" s="50"/>
      <c r="N58" s="50"/>
      <c r="O58" s="50"/>
      <c r="P58" s="49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</row>
    <row r="59" spans="2:53" ht="16.8" x14ac:dyDescent="0.3">
      <c r="E59" s="49"/>
      <c r="F59" s="49"/>
      <c r="G59" s="49"/>
      <c r="H59" s="49"/>
      <c r="I59" s="49"/>
      <c r="J59" s="49"/>
      <c r="K59" s="49"/>
      <c r="L59" s="49"/>
      <c r="M59" s="50"/>
      <c r="N59" s="50"/>
      <c r="O59" s="50"/>
      <c r="P59" s="49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</row>
    <row r="60" spans="2:53" ht="16.8" x14ac:dyDescent="0.3">
      <c r="E60" s="49"/>
      <c r="F60" s="49"/>
      <c r="G60" s="49"/>
      <c r="H60" s="49"/>
      <c r="I60" s="49"/>
      <c r="J60" s="49"/>
      <c r="K60" s="49"/>
      <c r="L60" s="49"/>
      <c r="M60" s="50"/>
      <c r="N60" s="50"/>
      <c r="O60" s="50"/>
      <c r="P60" s="49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</row>
    <row r="61" spans="2:53" ht="16.8" x14ac:dyDescent="0.3">
      <c r="E61" s="49"/>
      <c r="F61" s="49"/>
      <c r="G61" s="49"/>
      <c r="H61" s="49"/>
      <c r="I61" s="49"/>
      <c r="J61" s="49"/>
      <c r="K61" s="49"/>
      <c r="L61" s="49"/>
      <c r="M61" s="50"/>
      <c r="N61" s="50"/>
      <c r="O61" s="50"/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</row>
    <row r="62" spans="2:53" ht="16.8" x14ac:dyDescent="0.3">
      <c r="E62" s="49"/>
      <c r="F62" s="49"/>
      <c r="G62" s="49"/>
      <c r="H62" s="49"/>
      <c r="I62" s="49"/>
      <c r="J62" s="49"/>
      <c r="K62" s="49"/>
      <c r="L62" s="49"/>
      <c r="M62" s="50"/>
      <c r="N62" s="50"/>
      <c r="O62" s="50"/>
      <c r="P62" s="49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</row>
    <row r="63" spans="2:53" ht="16.8" x14ac:dyDescent="0.3">
      <c r="E63" s="49"/>
      <c r="F63" s="49"/>
      <c r="G63" s="49"/>
      <c r="H63" s="49"/>
      <c r="I63" s="49"/>
      <c r="J63" s="49"/>
      <c r="K63" s="49"/>
      <c r="L63" s="49"/>
      <c r="M63" s="50"/>
      <c r="N63" s="50"/>
      <c r="O63" s="50"/>
      <c r="P63" s="49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</row>
    <row r="64" spans="2:53" ht="16.8" x14ac:dyDescent="0.3">
      <c r="E64" s="49"/>
      <c r="F64" s="49"/>
      <c r="G64" s="49"/>
      <c r="H64" s="49"/>
      <c r="I64" s="49"/>
      <c r="J64" s="49"/>
      <c r="K64" s="49"/>
      <c r="L64" s="49"/>
      <c r="M64" s="50"/>
      <c r="N64" s="50"/>
      <c r="O64" s="50"/>
      <c r="P64" s="49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</row>
    <row r="65" spans="5:53" ht="16.8" x14ac:dyDescent="0.3">
      <c r="E65" s="49"/>
      <c r="F65" s="49"/>
      <c r="G65" s="49"/>
      <c r="H65" s="49"/>
      <c r="I65" s="49"/>
      <c r="J65" s="49"/>
      <c r="K65" s="49"/>
      <c r="L65" s="49"/>
      <c r="M65" s="50"/>
      <c r="N65" s="50"/>
      <c r="O65" s="50"/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</row>
    <row r="66" spans="5:53" ht="16.8" x14ac:dyDescent="0.3">
      <c r="E66" s="49"/>
      <c r="F66" s="49"/>
      <c r="G66" s="49"/>
      <c r="H66" s="49"/>
      <c r="I66" s="49"/>
      <c r="J66" s="49"/>
      <c r="K66" s="49"/>
      <c r="L66" s="49"/>
      <c r="M66" s="50"/>
      <c r="N66" s="50"/>
      <c r="O66" s="50"/>
      <c r="P66" s="49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</row>
    <row r="67" spans="5:53" ht="16.8" x14ac:dyDescent="0.3">
      <c r="E67" s="49"/>
      <c r="F67" s="49"/>
      <c r="G67" s="49"/>
      <c r="H67" s="49"/>
      <c r="I67" s="49"/>
      <c r="J67" s="49"/>
      <c r="K67" s="49"/>
      <c r="L67" s="49"/>
      <c r="M67" s="50"/>
      <c r="N67" s="50"/>
      <c r="O67" s="50"/>
      <c r="P67" s="49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</row>
    <row r="68" spans="5:53" ht="16.8" x14ac:dyDescent="0.3">
      <c r="E68" s="49"/>
      <c r="F68" s="49"/>
      <c r="G68" s="49"/>
      <c r="H68" s="49"/>
      <c r="I68" s="49"/>
      <c r="J68" s="49"/>
      <c r="K68" s="49"/>
      <c r="L68" s="49"/>
      <c r="M68" s="50"/>
      <c r="N68" s="50"/>
      <c r="O68" s="50"/>
      <c r="P68" s="49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</row>
    <row r="69" spans="5:53" ht="16.8" x14ac:dyDescent="0.3">
      <c r="E69" s="49"/>
      <c r="F69" s="49"/>
      <c r="G69" s="49"/>
      <c r="H69" s="49"/>
      <c r="I69" s="49"/>
      <c r="J69" s="49"/>
      <c r="K69" s="49"/>
      <c r="L69" s="49"/>
      <c r="M69" s="50"/>
      <c r="N69" s="50"/>
      <c r="O69" s="50"/>
      <c r="P69" s="4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</row>
    <row r="70" spans="5:53" ht="16.8" x14ac:dyDescent="0.3">
      <c r="E70" s="49"/>
      <c r="F70" s="49"/>
      <c r="G70" s="49"/>
      <c r="H70" s="49"/>
      <c r="I70" s="49"/>
      <c r="J70" s="49"/>
      <c r="K70" s="49"/>
      <c r="L70" s="49"/>
      <c r="M70" s="50"/>
      <c r="N70" s="50"/>
      <c r="O70" s="50"/>
      <c r="P70" s="49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</row>
    <row r="71" spans="5:53" ht="16.8" x14ac:dyDescent="0.3">
      <c r="E71" s="49"/>
      <c r="F71" s="49"/>
      <c r="G71" s="49"/>
      <c r="H71" s="49"/>
      <c r="I71" s="49"/>
      <c r="J71" s="49"/>
      <c r="K71" s="49"/>
      <c r="L71" s="49"/>
      <c r="M71" s="50"/>
      <c r="N71" s="50"/>
      <c r="O71" s="50"/>
      <c r="P71" s="49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/>
      <c r="AL71" s="50"/>
      <c r="AM71" s="50"/>
      <c r="AN71" s="50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</row>
    <row r="72" spans="5:53" ht="16.8" x14ac:dyDescent="0.3">
      <c r="E72" s="49"/>
      <c r="F72" s="49"/>
      <c r="G72" s="49"/>
      <c r="H72" s="49"/>
      <c r="I72" s="49"/>
      <c r="J72" s="49"/>
      <c r="K72" s="49"/>
      <c r="L72" s="49"/>
      <c r="M72" s="50"/>
      <c r="N72" s="50"/>
      <c r="O72" s="50"/>
      <c r="P72" s="49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</row>
    <row r="73" spans="5:53" ht="16.8" x14ac:dyDescent="0.3">
      <c r="E73" s="49"/>
      <c r="F73" s="49"/>
      <c r="G73" s="49"/>
      <c r="H73" s="49"/>
      <c r="I73" s="49"/>
      <c r="J73" s="49"/>
      <c r="K73" s="49"/>
      <c r="L73" s="49"/>
      <c r="M73" s="50"/>
      <c r="N73" s="50"/>
      <c r="O73" s="50"/>
      <c r="P73" s="49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</row>
    <row r="74" spans="5:53" x14ac:dyDescent="0.3">
      <c r="AY74" s="13"/>
    </row>
    <row r="75" spans="5:53" x14ac:dyDescent="0.3">
      <c r="AY75" s="13"/>
    </row>
    <row r="76" spans="5:53" x14ac:dyDescent="0.3">
      <c r="AY76" s="13"/>
    </row>
    <row r="77" spans="5:53" x14ac:dyDescent="0.3">
      <c r="AY77" s="13"/>
    </row>
    <row r="78" spans="5:53" x14ac:dyDescent="0.3">
      <c r="AY78" s="13"/>
    </row>
    <row r="79" spans="5:53" x14ac:dyDescent="0.3">
      <c r="AY79" s="13"/>
    </row>
    <row r="80" spans="5:53" x14ac:dyDescent="0.3">
      <c r="AY80" s="13"/>
    </row>
    <row r="81" spans="51:51" x14ac:dyDescent="0.3">
      <c r="AY81" s="13"/>
    </row>
    <row r="82" spans="51:51" x14ac:dyDescent="0.3">
      <c r="AY82" s="13"/>
    </row>
    <row r="83" spans="51:51" x14ac:dyDescent="0.3">
      <c r="AY83" s="13"/>
    </row>
    <row r="84" spans="51:51" x14ac:dyDescent="0.3">
      <c r="AY84" s="13"/>
    </row>
    <row r="85" spans="51:51" x14ac:dyDescent="0.3">
      <c r="AY85" s="13"/>
    </row>
    <row r="86" spans="51:51" x14ac:dyDescent="0.3">
      <c r="AY86" s="13"/>
    </row>
    <row r="87" spans="51:51" x14ac:dyDescent="0.3">
      <c r="AY87" s="13"/>
    </row>
    <row r="88" spans="51:51" x14ac:dyDescent="0.3">
      <c r="AY88" s="13"/>
    </row>
    <row r="89" spans="51:51" x14ac:dyDescent="0.3">
      <c r="AY89" s="13"/>
    </row>
    <row r="90" spans="51:51" x14ac:dyDescent="0.3">
      <c r="AY90" s="13"/>
    </row>
    <row r="91" spans="51:51" x14ac:dyDescent="0.3">
      <c r="AY91" s="13"/>
    </row>
    <row r="92" spans="51:51" x14ac:dyDescent="0.3">
      <c r="AY92" s="13"/>
    </row>
    <row r="93" spans="51:51" x14ac:dyDescent="0.3">
      <c r="AY93" s="13"/>
    </row>
    <row r="94" spans="51:51" x14ac:dyDescent="0.3">
      <c r="AY94" s="13"/>
    </row>
    <row r="95" spans="51:51" x14ac:dyDescent="0.3">
      <c r="AY95" s="13"/>
    </row>
    <row r="96" spans="51:51" x14ac:dyDescent="0.3">
      <c r="AY96" s="13"/>
    </row>
    <row r="97" spans="51:51" x14ac:dyDescent="0.3">
      <c r="AY97" s="13"/>
    </row>
    <row r="98" spans="51:51" x14ac:dyDescent="0.3">
      <c r="AY98" s="13"/>
    </row>
    <row r="99" spans="51:51" x14ac:dyDescent="0.3">
      <c r="AY99" s="13"/>
    </row>
    <row r="100" spans="51:51" x14ac:dyDescent="0.3">
      <c r="AY100" s="13"/>
    </row>
    <row r="101" spans="51:51" x14ac:dyDescent="0.3">
      <c r="AY101" s="13"/>
    </row>
    <row r="102" spans="51:51" x14ac:dyDescent="0.3">
      <c r="AY102" s="13"/>
    </row>
    <row r="103" spans="51:51" x14ac:dyDescent="0.3">
      <c r="AY103" s="13"/>
    </row>
    <row r="104" spans="51:51" x14ac:dyDescent="0.3">
      <c r="AY104" s="13"/>
    </row>
    <row r="105" spans="51:51" x14ac:dyDescent="0.3">
      <c r="AY105" s="13"/>
    </row>
    <row r="106" spans="51:51" x14ac:dyDescent="0.3">
      <c r="AY106" s="13"/>
    </row>
    <row r="107" spans="51:51" x14ac:dyDescent="0.3">
      <c r="AY107" s="13"/>
    </row>
    <row r="108" spans="51:51" x14ac:dyDescent="0.3">
      <c r="AY108" s="13"/>
    </row>
    <row r="109" spans="51:51" x14ac:dyDescent="0.3">
      <c r="AY109" s="13"/>
    </row>
    <row r="110" spans="51:51" x14ac:dyDescent="0.3">
      <c r="AY110" s="13"/>
    </row>
    <row r="111" spans="51:51" x14ac:dyDescent="0.3">
      <c r="AY111" s="13"/>
    </row>
    <row r="112" spans="51:51" x14ac:dyDescent="0.3">
      <c r="AY112" s="13"/>
    </row>
    <row r="113" spans="51:51" x14ac:dyDescent="0.3">
      <c r="AY113" s="13"/>
    </row>
    <row r="114" spans="51:51" x14ac:dyDescent="0.3">
      <c r="AY114" s="13"/>
    </row>
    <row r="115" spans="51:51" x14ac:dyDescent="0.3">
      <c r="AY115" s="13"/>
    </row>
    <row r="116" spans="51:51" x14ac:dyDescent="0.3">
      <c r="AY116" s="13"/>
    </row>
    <row r="117" spans="51:51" x14ac:dyDescent="0.3">
      <c r="AY117" s="13"/>
    </row>
    <row r="118" spans="51:51" x14ac:dyDescent="0.3">
      <c r="AY118" s="13"/>
    </row>
    <row r="119" spans="51:51" x14ac:dyDescent="0.3">
      <c r="AY119" s="13"/>
    </row>
    <row r="120" spans="51:51" x14ac:dyDescent="0.3">
      <c r="AY120" s="13"/>
    </row>
    <row r="121" spans="51:51" x14ac:dyDescent="0.3">
      <c r="AY121" s="13"/>
    </row>
    <row r="122" spans="51:51" x14ac:dyDescent="0.3">
      <c r="AY122" s="13"/>
    </row>
    <row r="123" spans="51:51" x14ac:dyDescent="0.3">
      <c r="AY123" s="13"/>
    </row>
    <row r="124" spans="51:51" x14ac:dyDescent="0.3">
      <c r="AY124" s="13"/>
    </row>
    <row r="125" spans="51:51" x14ac:dyDescent="0.3">
      <c r="AY125" s="13"/>
    </row>
    <row r="126" spans="51:51" x14ac:dyDescent="0.3">
      <c r="AY126" s="13"/>
    </row>
    <row r="127" spans="51:51" x14ac:dyDescent="0.3">
      <c r="AY127" s="13"/>
    </row>
    <row r="128" spans="51:51" x14ac:dyDescent="0.3">
      <c r="AY128" s="13"/>
    </row>
    <row r="129" spans="51:51" x14ac:dyDescent="0.3">
      <c r="AY129" s="13"/>
    </row>
    <row r="130" spans="51:51" x14ac:dyDescent="0.3">
      <c r="AY130" s="13"/>
    </row>
    <row r="131" spans="51:51" x14ac:dyDescent="0.3">
      <c r="AY131" s="13"/>
    </row>
    <row r="132" spans="51:51" x14ac:dyDescent="0.3">
      <c r="AY132" s="13"/>
    </row>
    <row r="133" spans="51:51" x14ac:dyDescent="0.3">
      <c r="AY133" s="13"/>
    </row>
    <row r="134" spans="51:51" x14ac:dyDescent="0.3">
      <c r="AY134" s="13"/>
    </row>
    <row r="135" spans="51:51" x14ac:dyDescent="0.3">
      <c r="AY135" s="13"/>
    </row>
    <row r="136" spans="51:51" x14ac:dyDescent="0.3">
      <c r="AY136" s="13"/>
    </row>
    <row r="137" spans="51:51" x14ac:dyDescent="0.3">
      <c r="AY137" s="13"/>
    </row>
    <row r="138" spans="51:51" x14ac:dyDescent="0.3">
      <c r="AY138" s="13"/>
    </row>
    <row r="139" spans="51:51" x14ac:dyDescent="0.3">
      <c r="AY139" s="13"/>
    </row>
    <row r="140" spans="51:51" x14ac:dyDescent="0.3">
      <c r="AY140" s="13"/>
    </row>
    <row r="141" spans="51:51" x14ac:dyDescent="0.3">
      <c r="AY141" s="13"/>
    </row>
    <row r="142" spans="51:51" x14ac:dyDescent="0.3">
      <c r="AY142" s="13"/>
    </row>
    <row r="143" spans="51:51" x14ac:dyDescent="0.3">
      <c r="AY143" s="13"/>
    </row>
    <row r="144" spans="51:51" x14ac:dyDescent="0.3">
      <c r="AY144" s="13"/>
    </row>
    <row r="145" spans="51:51" x14ac:dyDescent="0.3">
      <c r="AY145" s="13"/>
    </row>
    <row r="146" spans="51:51" x14ac:dyDescent="0.3">
      <c r="AY146" s="13"/>
    </row>
    <row r="147" spans="51:51" x14ac:dyDescent="0.3">
      <c r="AY147" s="13"/>
    </row>
    <row r="148" spans="51:51" x14ac:dyDescent="0.3">
      <c r="AY148" s="13"/>
    </row>
    <row r="149" spans="51:51" x14ac:dyDescent="0.3">
      <c r="AY149" s="13"/>
    </row>
    <row r="150" spans="51:51" x14ac:dyDescent="0.3">
      <c r="AY150" s="13"/>
    </row>
    <row r="151" spans="51:51" x14ac:dyDescent="0.3">
      <c r="AY151" s="13"/>
    </row>
    <row r="152" spans="51:51" x14ac:dyDescent="0.3">
      <c r="AY152" s="13"/>
    </row>
    <row r="153" spans="51:51" x14ac:dyDescent="0.3">
      <c r="AY153" s="13"/>
    </row>
    <row r="154" spans="51:51" x14ac:dyDescent="0.3">
      <c r="AY154" s="13"/>
    </row>
    <row r="155" spans="51:51" x14ac:dyDescent="0.3">
      <c r="AY155" s="13"/>
    </row>
    <row r="156" spans="51:51" x14ac:dyDescent="0.3">
      <c r="AY156" s="13"/>
    </row>
    <row r="157" spans="51:51" x14ac:dyDescent="0.3">
      <c r="AY157" s="13"/>
    </row>
    <row r="158" spans="51:51" x14ac:dyDescent="0.3">
      <c r="AY158" s="13"/>
    </row>
    <row r="159" spans="51:51" x14ac:dyDescent="0.3">
      <c r="AY159" s="13"/>
    </row>
    <row r="160" spans="51:51" x14ac:dyDescent="0.3">
      <c r="AY160" s="13"/>
    </row>
    <row r="161" spans="51:51" x14ac:dyDescent="0.3">
      <c r="AY161" s="13"/>
    </row>
    <row r="162" spans="51:51" x14ac:dyDescent="0.3">
      <c r="AY162" s="13"/>
    </row>
    <row r="163" spans="51:51" x14ac:dyDescent="0.3">
      <c r="AY163" s="13"/>
    </row>
    <row r="164" spans="51:51" x14ac:dyDescent="0.3">
      <c r="AY164" s="13"/>
    </row>
    <row r="165" spans="51:51" x14ac:dyDescent="0.3">
      <c r="AY165" s="13"/>
    </row>
    <row r="166" spans="51:51" x14ac:dyDescent="0.3">
      <c r="AY166" s="13"/>
    </row>
    <row r="167" spans="51:51" x14ac:dyDescent="0.3">
      <c r="AY167" s="13"/>
    </row>
    <row r="168" spans="51:51" x14ac:dyDescent="0.3">
      <c r="AY168" s="13"/>
    </row>
    <row r="169" spans="51:51" x14ac:dyDescent="0.3">
      <c r="AY169" s="13"/>
    </row>
    <row r="170" spans="51:51" x14ac:dyDescent="0.3">
      <c r="AY170" s="13"/>
    </row>
    <row r="171" spans="51:51" x14ac:dyDescent="0.3">
      <c r="AY171" s="13"/>
    </row>
    <row r="172" spans="51:51" x14ac:dyDescent="0.3">
      <c r="AY172" s="13"/>
    </row>
    <row r="173" spans="51:51" x14ac:dyDescent="0.3">
      <c r="AY173" s="13"/>
    </row>
    <row r="174" spans="51:51" x14ac:dyDescent="0.3">
      <c r="AY174" s="13"/>
    </row>
    <row r="175" spans="51:51" x14ac:dyDescent="0.3">
      <c r="AY175" s="13"/>
    </row>
    <row r="176" spans="51:51" x14ac:dyDescent="0.3">
      <c r="AY176" s="13"/>
    </row>
    <row r="177" spans="51:51" x14ac:dyDescent="0.3">
      <c r="AY177" s="13"/>
    </row>
    <row r="178" spans="51:51" x14ac:dyDescent="0.3">
      <c r="AY178" s="13"/>
    </row>
    <row r="179" spans="51:51" x14ac:dyDescent="0.3">
      <c r="AY179" s="13"/>
    </row>
    <row r="180" spans="51:51" x14ac:dyDescent="0.3">
      <c r="AY180" s="13"/>
    </row>
    <row r="181" spans="51:51" x14ac:dyDescent="0.3">
      <c r="AY181" s="13"/>
    </row>
    <row r="182" spans="51:51" x14ac:dyDescent="0.3">
      <c r="AY182" s="13"/>
    </row>
    <row r="183" spans="51:51" x14ac:dyDescent="0.3">
      <c r="AY183" s="13"/>
    </row>
    <row r="184" spans="51:51" x14ac:dyDescent="0.3">
      <c r="AY184" s="13"/>
    </row>
    <row r="185" spans="51:51" x14ac:dyDescent="0.3">
      <c r="AY185" s="13"/>
    </row>
    <row r="186" spans="51:51" x14ac:dyDescent="0.3">
      <c r="AY186" s="13"/>
    </row>
    <row r="187" spans="51:51" x14ac:dyDescent="0.3">
      <c r="AY187" s="13"/>
    </row>
    <row r="188" spans="51:51" x14ac:dyDescent="0.3">
      <c r="AY188" s="13"/>
    </row>
    <row r="189" spans="51:51" x14ac:dyDescent="0.3">
      <c r="AY189" s="13"/>
    </row>
    <row r="190" spans="51:51" x14ac:dyDescent="0.3">
      <c r="AY190" s="13"/>
    </row>
    <row r="191" spans="51:51" x14ac:dyDescent="0.3">
      <c r="AY191" s="13"/>
    </row>
    <row r="192" spans="51:51" x14ac:dyDescent="0.3">
      <c r="AY192" s="13"/>
    </row>
    <row r="193" spans="51:51" x14ac:dyDescent="0.3">
      <c r="AY193" s="13"/>
    </row>
    <row r="194" spans="51:51" x14ac:dyDescent="0.3">
      <c r="AY194" s="13"/>
    </row>
    <row r="195" spans="51:51" x14ac:dyDescent="0.3">
      <c r="AY195" s="13"/>
    </row>
    <row r="196" spans="51:51" x14ac:dyDescent="0.3">
      <c r="AY196" s="13"/>
    </row>
    <row r="197" spans="51:51" x14ac:dyDescent="0.3">
      <c r="AY197" s="13"/>
    </row>
    <row r="198" spans="51:51" x14ac:dyDescent="0.3">
      <c r="AY198" s="13"/>
    </row>
    <row r="199" spans="51:51" x14ac:dyDescent="0.3">
      <c r="AY199" s="13"/>
    </row>
    <row r="200" spans="51:51" x14ac:dyDescent="0.3">
      <c r="AY200" s="13"/>
    </row>
    <row r="201" spans="51:51" x14ac:dyDescent="0.3">
      <c r="AY201" s="13"/>
    </row>
    <row r="202" spans="51:51" x14ac:dyDescent="0.3">
      <c r="AY202" s="13"/>
    </row>
    <row r="203" spans="51:51" x14ac:dyDescent="0.3">
      <c r="AY203" s="13"/>
    </row>
    <row r="204" spans="51:51" x14ac:dyDescent="0.3">
      <c r="AY204" s="13"/>
    </row>
    <row r="205" spans="51:51" x14ac:dyDescent="0.3">
      <c r="AY205" s="13"/>
    </row>
    <row r="206" spans="51:51" x14ac:dyDescent="0.3">
      <c r="AY206" s="13"/>
    </row>
    <row r="207" spans="51:51" x14ac:dyDescent="0.3">
      <c r="AY207" s="13"/>
    </row>
    <row r="208" spans="51:51" x14ac:dyDescent="0.3">
      <c r="AY208" s="13"/>
    </row>
    <row r="209" spans="51:51" x14ac:dyDescent="0.3">
      <c r="AY209" s="13"/>
    </row>
    <row r="210" spans="51:51" x14ac:dyDescent="0.3">
      <c r="AY210" s="13"/>
    </row>
    <row r="211" spans="51:51" x14ac:dyDescent="0.3">
      <c r="AY211" s="13"/>
    </row>
    <row r="212" spans="51:51" x14ac:dyDescent="0.3">
      <c r="AY212" s="13"/>
    </row>
    <row r="213" spans="51:51" x14ac:dyDescent="0.3">
      <c r="AY213" s="13"/>
    </row>
    <row r="214" spans="51:51" x14ac:dyDescent="0.3">
      <c r="AY214" s="13"/>
    </row>
    <row r="215" spans="51:51" x14ac:dyDescent="0.3">
      <c r="AY215" s="13"/>
    </row>
    <row r="216" spans="51:51" x14ac:dyDescent="0.3">
      <c r="AY216" s="13"/>
    </row>
    <row r="217" spans="51:51" x14ac:dyDescent="0.3">
      <c r="AY217" s="13"/>
    </row>
    <row r="218" spans="51:51" x14ac:dyDescent="0.3">
      <c r="AY218" s="13"/>
    </row>
    <row r="219" spans="51:51" x14ac:dyDescent="0.3">
      <c r="AY219" s="13"/>
    </row>
    <row r="220" spans="51:51" x14ac:dyDescent="0.3">
      <c r="AY220" s="13"/>
    </row>
    <row r="221" spans="51:51" x14ac:dyDescent="0.3">
      <c r="AY221" s="13"/>
    </row>
    <row r="222" spans="51:51" x14ac:dyDescent="0.3">
      <c r="AY222" s="13"/>
    </row>
    <row r="223" spans="51:51" x14ac:dyDescent="0.3">
      <c r="AY223" s="13"/>
    </row>
    <row r="224" spans="51:51" x14ac:dyDescent="0.3">
      <c r="AY224" s="13"/>
    </row>
    <row r="225" spans="5:51" x14ac:dyDescent="0.3">
      <c r="AY225" s="13"/>
    </row>
    <row r="226" spans="5:51" x14ac:dyDescent="0.3">
      <c r="AY226" s="13"/>
    </row>
    <row r="227" spans="5:51" x14ac:dyDescent="0.3">
      <c r="AY227" s="13"/>
    </row>
    <row r="228" spans="5:51" x14ac:dyDescent="0.3">
      <c r="AY228" s="13"/>
    </row>
    <row r="229" spans="5:51" x14ac:dyDescent="0.3">
      <c r="AY229" s="13"/>
    </row>
    <row r="230" spans="5:51" x14ac:dyDescent="0.3">
      <c r="AY230" s="13"/>
    </row>
    <row r="231" spans="5:51" x14ac:dyDescent="0.3">
      <c r="AY231" s="13"/>
    </row>
    <row r="232" spans="5:51" x14ac:dyDescent="0.3">
      <c r="AY232" s="13"/>
    </row>
    <row r="233" spans="5:51" x14ac:dyDescent="0.3">
      <c r="AY233" s="13"/>
    </row>
    <row r="234" spans="5:51" x14ac:dyDescent="0.3">
      <c r="AY234" s="13"/>
    </row>
    <row r="235" spans="5:51" x14ac:dyDescent="0.3">
      <c r="AY235" s="13"/>
    </row>
    <row r="236" spans="5:51" x14ac:dyDescent="0.3">
      <c r="AY236" s="13"/>
    </row>
    <row r="237" spans="5:51" x14ac:dyDescent="0.3">
      <c r="E237" s="13"/>
      <c r="F237" s="13"/>
      <c r="G237" s="13"/>
      <c r="H237" s="13"/>
      <c r="I237" s="13"/>
      <c r="J237" s="13"/>
      <c r="K237" s="13"/>
      <c r="L237" s="13"/>
      <c r="P237" s="13"/>
      <c r="AY237" s="13"/>
    </row>
    <row r="238" spans="5:51" x14ac:dyDescent="0.3">
      <c r="E238" s="13"/>
      <c r="F238" s="13"/>
      <c r="G238" s="13"/>
      <c r="H238" s="13"/>
      <c r="I238" s="13"/>
      <c r="J238" s="13"/>
      <c r="K238" s="13"/>
      <c r="L238" s="13"/>
      <c r="P238" s="13"/>
      <c r="AY238" s="13"/>
    </row>
    <row r="239" spans="5:51" x14ac:dyDescent="0.3">
      <c r="E239" s="13"/>
      <c r="F239" s="13"/>
      <c r="G239" s="13"/>
      <c r="H239" s="13"/>
      <c r="I239" s="13"/>
      <c r="J239" s="13"/>
      <c r="K239" s="13"/>
      <c r="L239" s="13"/>
      <c r="P239" s="13"/>
      <c r="AY239" s="13"/>
    </row>
    <row r="240" spans="5:51" x14ac:dyDescent="0.3">
      <c r="E240" s="13"/>
      <c r="F240" s="13"/>
      <c r="G240" s="13"/>
      <c r="H240" s="13"/>
      <c r="I240" s="13"/>
      <c r="J240" s="13"/>
      <c r="K240" s="13"/>
      <c r="L240" s="13"/>
      <c r="P240" s="13"/>
      <c r="AY240" s="13"/>
    </row>
    <row r="241" spans="5:51" x14ac:dyDescent="0.3">
      <c r="E241" s="13"/>
      <c r="F241" s="13"/>
      <c r="G241" s="13"/>
      <c r="H241" s="13"/>
      <c r="I241" s="13"/>
      <c r="J241" s="13"/>
      <c r="K241" s="13"/>
      <c r="L241" s="13"/>
      <c r="P241" s="13"/>
      <c r="AY241" s="13"/>
    </row>
    <row r="242" spans="5:51" x14ac:dyDescent="0.3">
      <c r="E242" s="13"/>
      <c r="F242" s="13"/>
      <c r="G242" s="13"/>
      <c r="H242" s="13"/>
      <c r="I242" s="13"/>
      <c r="J242" s="13"/>
      <c r="K242" s="13"/>
      <c r="L242" s="13"/>
      <c r="P242" s="13"/>
      <c r="AY242" s="13"/>
    </row>
    <row r="243" spans="5:51" x14ac:dyDescent="0.3">
      <c r="E243" s="13"/>
      <c r="F243" s="13"/>
      <c r="G243" s="13"/>
      <c r="H243" s="13"/>
      <c r="I243" s="13"/>
      <c r="J243" s="13"/>
      <c r="K243" s="13"/>
      <c r="L243" s="13"/>
      <c r="P243" s="13"/>
      <c r="AY243" s="13"/>
    </row>
    <row r="244" spans="5:51" x14ac:dyDescent="0.3">
      <c r="E244" s="13"/>
      <c r="F244" s="13"/>
      <c r="G244" s="13"/>
      <c r="H244" s="13"/>
      <c r="I244" s="13"/>
      <c r="J244" s="13"/>
      <c r="K244" s="13"/>
      <c r="L244" s="13"/>
      <c r="P244" s="13"/>
      <c r="AY244" s="13"/>
    </row>
    <row r="245" spans="5:51" x14ac:dyDescent="0.3">
      <c r="E245" s="13"/>
      <c r="F245" s="13"/>
      <c r="G245" s="13"/>
      <c r="H245" s="13"/>
      <c r="I245" s="13"/>
      <c r="J245" s="13"/>
      <c r="K245" s="13"/>
      <c r="L245" s="13"/>
      <c r="P245" s="13"/>
      <c r="AY245" s="13"/>
    </row>
    <row r="246" spans="5:51" x14ac:dyDescent="0.3">
      <c r="E246" s="13"/>
      <c r="F246" s="13"/>
      <c r="G246" s="13"/>
      <c r="H246" s="13"/>
      <c r="I246" s="13"/>
      <c r="J246" s="13"/>
      <c r="K246" s="13"/>
      <c r="L246" s="13"/>
      <c r="P246" s="13"/>
      <c r="AY246" s="13"/>
    </row>
    <row r="247" spans="5:51" x14ac:dyDescent="0.3">
      <c r="E247" s="13"/>
      <c r="F247" s="13"/>
      <c r="G247" s="13"/>
      <c r="H247" s="13"/>
      <c r="I247" s="13"/>
      <c r="J247" s="13"/>
      <c r="K247" s="13"/>
      <c r="L247" s="13"/>
      <c r="P247" s="13"/>
      <c r="AY247" s="13"/>
    </row>
    <row r="248" spans="5:51" x14ac:dyDescent="0.3">
      <c r="E248" s="13"/>
      <c r="F248" s="13"/>
      <c r="G248" s="13"/>
      <c r="H248" s="13"/>
      <c r="I248" s="13"/>
      <c r="J248" s="13"/>
      <c r="K248" s="13"/>
      <c r="L248" s="13"/>
      <c r="P248" s="13"/>
      <c r="AY248" s="13"/>
    </row>
    <row r="249" spans="5:51" x14ac:dyDescent="0.3">
      <c r="E249" s="13"/>
      <c r="F249" s="13"/>
      <c r="G249" s="13"/>
      <c r="H249" s="13"/>
      <c r="I249" s="13"/>
      <c r="J249" s="13"/>
      <c r="K249" s="13"/>
      <c r="L249" s="13"/>
      <c r="P249" s="13"/>
      <c r="AY249" s="13"/>
    </row>
    <row r="250" spans="5:51" x14ac:dyDescent="0.3">
      <c r="E250" s="13"/>
      <c r="F250" s="13"/>
      <c r="G250" s="13"/>
      <c r="H250" s="13"/>
      <c r="I250" s="13"/>
      <c r="J250" s="13"/>
      <c r="K250" s="13"/>
      <c r="L250" s="13"/>
      <c r="P250" s="13"/>
      <c r="AY250" s="13"/>
    </row>
    <row r="251" spans="5:51" x14ac:dyDescent="0.3">
      <c r="E251" s="13"/>
      <c r="F251" s="13"/>
      <c r="G251" s="13"/>
      <c r="H251" s="13"/>
      <c r="I251" s="13"/>
      <c r="J251" s="13"/>
      <c r="K251" s="13"/>
      <c r="L251" s="13"/>
      <c r="P251" s="13"/>
      <c r="AY251" s="13"/>
    </row>
    <row r="252" spans="5:51" x14ac:dyDescent="0.3">
      <c r="E252" s="13"/>
      <c r="F252" s="13"/>
      <c r="G252" s="13"/>
      <c r="H252" s="13"/>
      <c r="I252" s="13"/>
      <c r="J252" s="13"/>
      <c r="K252" s="13"/>
      <c r="L252" s="13"/>
      <c r="P252" s="13"/>
      <c r="AY252" s="13"/>
    </row>
    <row r="253" spans="5:51" x14ac:dyDescent="0.3">
      <c r="E253" s="13"/>
      <c r="F253" s="13"/>
      <c r="G253" s="13"/>
      <c r="H253" s="13"/>
      <c r="I253" s="13"/>
      <c r="J253" s="13"/>
      <c r="K253" s="13"/>
      <c r="L253" s="13"/>
      <c r="P253" s="13"/>
      <c r="AY253" s="13"/>
    </row>
    <row r="254" spans="5:51" x14ac:dyDescent="0.3">
      <c r="E254" s="13"/>
      <c r="F254" s="13"/>
      <c r="G254" s="13"/>
      <c r="H254" s="13"/>
      <c r="I254" s="13"/>
      <c r="J254" s="13"/>
      <c r="K254" s="13"/>
      <c r="L254" s="13"/>
      <c r="P254" s="13"/>
      <c r="AY254" s="13"/>
    </row>
    <row r="255" spans="5:51" x14ac:dyDescent="0.3">
      <c r="E255" s="13"/>
      <c r="F255" s="13"/>
      <c r="G255" s="13"/>
      <c r="H255" s="13"/>
      <c r="I255" s="13"/>
      <c r="J255" s="13"/>
      <c r="K255" s="13"/>
      <c r="L255" s="13"/>
      <c r="P255" s="13"/>
      <c r="AY255" s="13"/>
    </row>
    <row r="256" spans="5:51" x14ac:dyDescent="0.3">
      <c r="E256" s="13"/>
      <c r="F256" s="13"/>
      <c r="G256" s="13"/>
      <c r="H256" s="13"/>
      <c r="I256" s="13"/>
      <c r="J256" s="13"/>
      <c r="K256" s="13"/>
      <c r="L256" s="13"/>
      <c r="P256" s="13"/>
      <c r="AY256" s="13"/>
    </row>
    <row r="257" spans="5:51" x14ac:dyDescent="0.3">
      <c r="E257" s="13"/>
      <c r="F257" s="13"/>
      <c r="G257" s="13"/>
      <c r="H257" s="13"/>
      <c r="I257" s="13"/>
      <c r="J257" s="13"/>
      <c r="K257" s="13"/>
      <c r="L257" s="13"/>
      <c r="P257" s="13"/>
      <c r="AY257" s="13"/>
    </row>
    <row r="258" spans="5:51" x14ac:dyDescent="0.3">
      <c r="E258" s="13"/>
      <c r="F258" s="13"/>
      <c r="G258" s="13"/>
      <c r="H258" s="13"/>
      <c r="I258" s="13"/>
      <c r="J258" s="13"/>
      <c r="K258" s="13"/>
      <c r="L258" s="13"/>
      <c r="P258" s="13"/>
      <c r="AY258" s="13"/>
    </row>
    <row r="259" spans="5:51" x14ac:dyDescent="0.3">
      <c r="E259" s="13"/>
      <c r="F259" s="13"/>
      <c r="G259" s="13"/>
      <c r="H259" s="13"/>
      <c r="I259" s="13"/>
      <c r="J259" s="13"/>
      <c r="K259" s="13"/>
      <c r="L259" s="13"/>
      <c r="P259" s="13"/>
      <c r="AY259" s="13"/>
    </row>
    <row r="260" spans="5:51" x14ac:dyDescent="0.3">
      <c r="E260" s="13"/>
      <c r="F260" s="13"/>
      <c r="G260" s="13"/>
      <c r="H260" s="13"/>
      <c r="I260" s="13"/>
      <c r="J260" s="13"/>
      <c r="K260" s="13"/>
      <c r="L260" s="13"/>
      <c r="P260" s="13"/>
      <c r="AY260" s="13"/>
    </row>
    <row r="261" spans="5:51" x14ac:dyDescent="0.3">
      <c r="E261" s="13"/>
      <c r="F261" s="13"/>
      <c r="G261" s="13"/>
      <c r="H261" s="13"/>
      <c r="I261" s="13"/>
      <c r="J261" s="13"/>
      <c r="K261" s="13"/>
      <c r="L261" s="13"/>
      <c r="P261" s="13"/>
      <c r="AY261" s="13"/>
    </row>
    <row r="262" spans="5:51" x14ac:dyDescent="0.3">
      <c r="E262" s="13"/>
      <c r="F262" s="13"/>
      <c r="G262" s="13"/>
      <c r="H262" s="13"/>
      <c r="I262" s="13"/>
      <c r="J262" s="13"/>
      <c r="K262" s="13"/>
      <c r="L262" s="13"/>
      <c r="P262" s="13"/>
      <c r="AY262" s="13"/>
    </row>
    <row r="263" spans="5:51" x14ac:dyDescent="0.3">
      <c r="E263" s="13"/>
      <c r="F263" s="13"/>
      <c r="G263" s="13"/>
      <c r="H263" s="13"/>
      <c r="I263" s="13"/>
      <c r="J263" s="13"/>
      <c r="K263" s="13"/>
      <c r="L263" s="13"/>
      <c r="P263" s="13"/>
      <c r="AY263" s="13"/>
    </row>
    <row r="264" spans="5:51" x14ac:dyDescent="0.3">
      <c r="E264" s="13"/>
      <c r="F264" s="13"/>
      <c r="G264" s="13"/>
      <c r="H264" s="13"/>
      <c r="I264" s="13"/>
      <c r="J264" s="13"/>
      <c r="K264" s="13"/>
      <c r="L264" s="13"/>
      <c r="P264" s="13"/>
      <c r="AY264" s="13"/>
    </row>
    <row r="265" spans="5:51" x14ac:dyDescent="0.3">
      <c r="E265" s="13"/>
      <c r="F265" s="13"/>
      <c r="G265" s="13"/>
      <c r="H265" s="13"/>
      <c r="I265" s="13"/>
      <c r="J265" s="13"/>
      <c r="K265" s="13"/>
      <c r="L265" s="13"/>
      <c r="P265" s="13"/>
      <c r="AY265" s="13"/>
    </row>
    <row r="266" spans="5:51" x14ac:dyDescent="0.3">
      <c r="E266" s="13"/>
      <c r="F266" s="13"/>
      <c r="G266" s="13"/>
      <c r="H266" s="13"/>
      <c r="I266" s="13"/>
      <c r="J266" s="13"/>
      <c r="K266" s="13"/>
      <c r="L266" s="13"/>
      <c r="P266" s="13"/>
      <c r="AY266" s="13"/>
    </row>
    <row r="267" spans="5:51" x14ac:dyDescent="0.3">
      <c r="E267" s="13"/>
      <c r="F267" s="13"/>
      <c r="G267" s="13"/>
      <c r="H267" s="13"/>
      <c r="I267" s="13"/>
      <c r="J267" s="13"/>
      <c r="K267" s="13"/>
      <c r="L267" s="13"/>
      <c r="P267" s="13"/>
      <c r="AY267" s="13"/>
    </row>
    <row r="268" spans="5:51" x14ac:dyDescent="0.3">
      <c r="E268" s="13"/>
      <c r="F268" s="13"/>
      <c r="G268" s="13"/>
      <c r="H268" s="13"/>
      <c r="I268" s="13"/>
      <c r="J268" s="13"/>
      <c r="K268" s="13"/>
      <c r="L268" s="13"/>
      <c r="P268" s="13"/>
      <c r="AY268" s="13"/>
    </row>
    <row r="269" spans="5:51" x14ac:dyDescent="0.3">
      <c r="E269" s="13"/>
      <c r="F269" s="13"/>
      <c r="G269" s="13"/>
      <c r="H269" s="13"/>
      <c r="I269" s="13"/>
      <c r="J269" s="13"/>
      <c r="K269" s="13"/>
      <c r="L269" s="13"/>
      <c r="P269" s="13"/>
      <c r="AY269" s="13"/>
    </row>
    <row r="270" spans="5:51" x14ac:dyDescent="0.3">
      <c r="E270" s="13"/>
      <c r="F270" s="13"/>
      <c r="G270" s="13"/>
      <c r="H270" s="13"/>
      <c r="I270" s="13"/>
      <c r="J270" s="13"/>
      <c r="K270" s="13"/>
      <c r="L270" s="13"/>
      <c r="P270" s="13"/>
      <c r="AY270" s="13"/>
    </row>
    <row r="271" spans="5:51" x14ac:dyDescent="0.3">
      <c r="E271" s="13"/>
      <c r="F271" s="13"/>
      <c r="G271" s="13"/>
      <c r="H271" s="13"/>
      <c r="I271" s="13"/>
      <c r="J271" s="13"/>
      <c r="K271" s="13"/>
      <c r="L271" s="13"/>
      <c r="P271" s="13"/>
      <c r="AY271" s="13"/>
    </row>
    <row r="272" spans="5:51" x14ac:dyDescent="0.3">
      <c r="E272" s="13"/>
      <c r="F272" s="13"/>
      <c r="G272" s="13"/>
      <c r="H272" s="13"/>
      <c r="I272" s="13"/>
      <c r="J272" s="13"/>
      <c r="K272" s="13"/>
      <c r="L272" s="13"/>
      <c r="P272" s="13"/>
      <c r="AY272" s="13"/>
    </row>
    <row r="273" spans="5:51" x14ac:dyDescent="0.3">
      <c r="E273" s="13"/>
      <c r="F273" s="13"/>
      <c r="G273" s="13"/>
      <c r="H273" s="13"/>
      <c r="I273" s="13"/>
      <c r="J273" s="13"/>
      <c r="K273" s="13"/>
      <c r="L273" s="13"/>
      <c r="P273" s="13"/>
      <c r="AY273" s="13"/>
    </row>
    <row r="274" spans="5:51" x14ac:dyDescent="0.3">
      <c r="E274" s="13"/>
      <c r="F274" s="13"/>
      <c r="G274" s="13"/>
      <c r="H274" s="13"/>
      <c r="I274" s="13"/>
      <c r="J274" s="13"/>
      <c r="K274" s="13"/>
      <c r="L274" s="13"/>
      <c r="P274" s="13"/>
      <c r="AY274" s="13"/>
    </row>
    <row r="275" spans="5:51" x14ac:dyDescent="0.3">
      <c r="E275" s="13"/>
      <c r="F275" s="13"/>
      <c r="G275" s="13"/>
      <c r="H275" s="13"/>
      <c r="I275" s="13"/>
      <c r="J275" s="13"/>
      <c r="K275" s="13"/>
      <c r="L275" s="13"/>
      <c r="P275" s="13"/>
      <c r="AY275" s="13"/>
    </row>
    <row r="276" spans="5:51" x14ac:dyDescent="0.3">
      <c r="E276" s="13"/>
      <c r="F276" s="13"/>
      <c r="G276" s="13"/>
      <c r="H276" s="13"/>
      <c r="I276" s="13"/>
      <c r="J276" s="13"/>
      <c r="K276" s="13"/>
      <c r="L276" s="13"/>
      <c r="P276" s="13"/>
      <c r="AY276" s="13"/>
    </row>
    <row r="277" spans="5:51" x14ac:dyDescent="0.3">
      <c r="E277" s="13"/>
      <c r="F277" s="13"/>
      <c r="G277" s="13"/>
      <c r="H277" s="13"/>
      <c r="I277" s="13"/>
      <c r="J277" s="13"/>
      <c r="K277" s="13"/>
      <c r="L277" s="13"/>
      <c r="P277" s="13"/>
      <c r="AY277" s="13"/>
    </row>
    <row r="278" spans="5:51" x14ac:dyDescent="0.3">
      <c r="E278" s="13"/>
      <c r="F278" s="13"/>
      <c r="G278" s="13"/>
      <c r="H278" s="13"/>
      <c r="I278" s="13"/>
      <c r="J278" s="13"/>
      <c r="K278" s="13"/>
      <c r="L278" s="13"/>
      <c r="P278" s="13"/>
      <c r="AY278" s="13"/>
    </row>
    <row r="279" spans="5:51" x14ac:dyDescent="0.3">
      <c r="E279" s="13"/>
      <c r="F279" s="13"/>
      <c r="G279" s="13"/>
      <c r="H279" s="13"/>
      <c r="I279" s="13"/>
      <c r="J279" s="13"/>
      <c r="K279" s="13"/>
      <c r="L279" s="13"/>
      <c r="P279" s="13"/>
      <c r="AY279" s="13"/>
    </row>
    <row r="280" spans="5:51" x14ac:dyDescent="0.3">
      <c r="E280" s="13"/>
      <c r="F280" s="13"/>
      <c r="G280" s="13"/>
      <c r="H280" s="13"/>
      <c r="I280" s="13"/>
      <c r="J280" s="13"/>
      <c r="K280" s="13"/>
      <c r="L280" s="13"/>
      <c r="P280" s="13"/>
      <c r="AY280" s="13"/>
    </row>
    <row r="281" spans="5:51" x14ac:dyDescent="0.3">
      <c r="E281" s="13"/>
      <c r="F281" s="13"/>
      <c r="G281" s="13"/>
      <c r="H281" s="13"/>
      <c r="I281" s="13"/>
      <c r="J281" s="13"/>
      <c r="K281" s="13"/>
      <c r="L281" s="13"/>
      <c r="P281" s="13"/>
      <c r="AY281" s="13"/>
    </row>
    <row r="282" spans="5:51" x14ac:dyDescent="0.3">
      <c r="E282" s="13"/>
      <c r="F282" s="13"/>
      <c r="G282" s="13"/>
      <c r="H282" s="13"/>
      <c r="I282" s="13"/>
      <c r="J282" s="13"/>
      <c r="K282" s="13"/>
      <c r="L282" s="13"/>
      <c r="P282" s="13"/>
      <c r="AY282" s="13"/>
    </row>
    <row r="283" spans="5:51" x14ac:dyDescent="0.3">
      <c r="E283" s="13"/>
      <c r="F283" s="13"/>
      <c r="G283" s="13"/>
      <c r="H283" s="13"/>
      <c r="I283" s="13"/>
      <c r="J283" s="13"/>
      <c r="K283" s="13"/>
      <c r="L283" s="13"/>
      <c r="P283" s="13"/>
      <c r="AY283" s="13"/>
    </row>
    <row r="284" spans="5:51" x14ac:dyDescent="0.3">
      <c r="E284" s="13"/>
      <c r="F284" s="13"/>
      <c r="G284" s="13"/>
      <c r="H284" s="13"/>
      <c r="I284" s="13"/>
      <c r="J284" s="13"/>
      <c r="K284" s="13"/>
      <c r="L284" s="13"/>
      <c r="P284" s="13"/>
      <c r="AY284" s="13"/>
    </row>
    <row r="285" spans="5:51" x14ac:dyDescent="0.3">
      <c r="E285" s="13"/>
      <c r="F285" s="13"/>
      <c r="G285" s="13"/>
      <c r="H285" s="13"/>
      <c r="I285" s="13"/>
      <c r="J285" s="13"/>
      <c r="K285" s="13"/>
      <c r="L285" s="13"/>
      <c r="P285" s="13"/>
      <c r="AY285" s="13"/>
    </row>
    <row r="286" spans="5:51" x14ac:dyDescent="0.3">
      <c r="E286" s="13"/>
      <c r="F286" s="13"/>
      <c r="G286" s="13"/>
      <c r="H286" s="13"/>
      <c r="I286" s="13"/>
      <c r="J286" s="13"/>
      <c r="K286" s="13"/>
      <c r="L286" s="13"/>
      <c r="P286" s="13"/>
      <c r="AY286" s="13"/>
    </row>
    <row r="287" spans="5:51" x14ac:dyDescent="0.3">
      <c r="E287" s="13"/>
      <c r="F287" s="13"/>
      <c r="G287" s="13"/>
      <c r="H287" s="13"/>
      <c r="I287" s="13"/>
      <c r="J287" s="13"/>
      <c r="K287" s="13"/>
      <c r="L287" s="13"/>
      <c r="P287" s="13"/>
      <c r="AY287" s="13"/>
    </row>
    <row r="288" spans="5:51" x14ac:dyDescent="0.3">
      <c r="E288" s="13"/>
      <c r="F288" s="13"/>
      <c r="G288" s="13"/>
      <c r="H288" s="13"/>
      <c r="I288" s="13"/>
      <c r="J288" s="13"/>
      <c r="K288" s="13"/>
      <c r="L288" s="13"/>
      <c r="P288" s="13"/>
      <c r="AY288" s="13"/>
    </row>
    <row r="289" spans="5:51" x14ac:dyDescent="0.3">
      <c r="E289" s="13"/>
      <c r="F289" s="13"/>
      <c r="G289" s="13"/>
      <c r="H289" s="13"/>
      <c r="I289" s="13"/>
      <c r="J289" s="13"/>
      <c r="K289" s="13"/>
      <c r="L289" s="13"/>
      <c r="P289" s="13"/>
      <c r="AY289" s="13"/>
    </row>
    <row r="290" spans="5:51" x14ac:dyDescent="0.3">
      <c r="E290" s="13"/>
      <c r="F290" s="13"/>
      <c r="G290" s="13"/>
      <c r="H290" s="13"/>
      <c r="I290" s="13"/>
      <c r="J290" s="13"/>
      <c r="K290" s="13"/>
      <c r="L290" s="13"/>
      <c r="P290" s="13"/>
      <c r="AY290" s="13"/>
    </row>
    <row r="291" spans="5:51" x14ac:dyDescent="0.3">
      <c r="E291" s="13"/>
      <c r="F291" s="13"/>
      <c r="G291" s="13"/>
      <c r="H291" s="13"/>
      <c r="I291" s="13"/>
      <c r="J291" s="13"/>
      <c r="K291" s="13"/>
      <c r="L291" s="13"/>
      <c r="P291" s="13"/>
      <c r="AY291" s="13"/>
    </row>
    <row r="292" spans="5:51" x14ac:dyDescent="0.3">
      <c r="E292" s="13"/>
      <c r="F292" s="13"/>
      <c r="G292" s="13"/>
      <c r="H292" s="13"/>
      <c r="I292" s="13"/>
      <c r="J292" s="13"/>
      <c r="K292" s="13"/>
      <c r="L292" s="13"/>
      <c r="P292" s="13"/>
      <c r="AY292" s="13"/>
    </row>
    <row r="293" spans="5:51" x14ac:dyDescent="0.3">
      <c r="E293" s="13"/>
      <c r="F293" s="13"/>
      <c r="G293" s="13"/>
      <c r="H293" s="13"/>
      <c r="I293" s="13"/>
      <c r="J293" s="13"/>
      <c r="K293" s="13"/>
      <c r="L293" s="13"/>
      <c r="P293" s="13"/>
      <c r="AY293" s="13"/>
    </row>
    <row r="294" spans="5:51" x14ac:dyDescent="0.3">
      <c r="E294" s="13"/>
      <c r="F294" s="13"/>
      <c r="G294" s="13"/>
      <c r="H294" s="13"/>
      <c r="I294" s="13"/>
      <c r="J294" s="13"/>
      <c r="K294" s="13"/>
      <c r="L294" s="13"/>
      <c r="P294" s="13"/>
      <c r="AY294" s="13"/>
    </row>
    <row r="295" spans="5:51" x14ac:dyDescent="0.3">
      <c r="E295" s="13"/>
      <c r="F295" s="13"/>
      <c r="G295" s="13"/>
      <c r="H295" s="13"/>
      <c r="I295" s="13"/>
      <c r="J295" s="13"/>
      <c r="K295" s="13"/>
      <c r="L295" s="13"/>
      <c r="P295" s="13"/>
      <c r="AY295" s="13"/>
    </row>
    <row r="296" spans="5:51" x14ac:dyDescent="0.3">
      <c r="E296" s="13"/>
      <c r="F296" s="13"/>
      <c r="G296" s="13"/>
      <c r="H296" s="13"/>
      <c r="I296" s="13"/>
      <c r="J296" s="13"/>
      <c r="K296" s="13"/>
      <c r="L296" s="13"/>
      <c r="P296" s="13"/>
      <c r="AY296" s="13"/>
    </row>
    <row r="297" spans="5:51" x14ac:dyDescent="0.3">
      <c r="E297" s="13"/>
      <c r="F297" s="13"/>
      <c r="G297" s="13"/>
      <c r="H297" s="13"/>
      <c r="I297" s="13"/>
      <c r="J297" s="13"/>
      <c r="K297" s="13"/>
      <c r="L297" s="13"/>
      <c r="P297" s="13"/>
      <c r="AY297" s="13"/>
    </row>
    <row r="298" spans="5:51" x14ac:dyDescent="0.3">
      <c r="E298" s="13"/>
      <c r="F298" s="13"/>
      <c r="G298" s="13"/>
      <c r="H298" s="13"/>
      <c r="I298" s="13"/>
      <c r="J298" s="13"/>
      <c r="K298" s="13"/>
      <c r="L298" s="13"/>
      <c r="P298" s="13"/>
      <c r="AY298" s="13"/>
    </row>
    <row r="299" spans="5:51" x14ac:dyDescent="0.3">
      <c r="E299" s="13"/>
      <c r="F299" s="13"/>
      <c r="G299" s="13"/>
      <c r="H299" s="13"/>
      <c r="I299" s="13"/>
      <c r="J299" s="13"/>
      <c r="K299" s="13"/>
      <c r="L299" s="13"/>
      <c r="P299" s="13"/>
      <c r="AY299" s="13"/>
    </row>
    <row r="300" spans="5:51" x14ac:dyDescent="0.3">
      <c r="E300" s="13"/>
      <c r="F300" s="13"/>
      <c r="G300" s="13"/>
      <c r="H300" s="13"/>
      <c r="I300" s="13"/>
      <c r="J300" s="13"/>
      <c r="K300" s="13"/>
      <c r="L300" s="13"/>
      <c r="P300" s="13"/>
      <c r="AY300" s="13"/>
    </row>
    <row r="301" spans="5:51" x14ac:dyDescent="0.3">
      <c r="E301" s="13"/>
      <c r="F301" s="13"/>
      <c r="G301" s="13"/>
      <c r="H301" s="13"/>
      <c r="I301" s="13"/>
      <c r="J301" s="13"/>
      <c r="K301" s="13"/>
      <c r="L301" s="13"/>
      <c r="P301" s="13"/>
      <c r="AY301" s="13"/>
    </row>
  </sheetData>
  <sheetProtection algorithmName="SHA-512" hashValue="+407OiZx7nn5B35QFB1GTgtBiL9DB9TQL3AFfwRgpn6aXhlKJJeSRNzFyL8ZiRy0jmoWgbQt19zdcy8lVaWeVg==" saltValue="My35ola5aoRXNmD2Emtrdw==" spinCount="100000" sheet="1" objects="1" scenarios="1"/>
  <autoFilter ref="B1:BA301" xr:uid="{9ED0CCB7-3CE0-4D7E-89B2-5AE38880CB3A}"/>
  <mergeCells count="4">
    <mergeCell ref="G5:L5"/>
    <mergeCell ref="N5:U5"/>
    <mergeCell ref="W5:AE5"/>
    <mergeCell ref="AG5:AN5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DE4B-936A-48F3-9A95-C9229CB17317}">
  <sheetPr>
    <pageSetUpPr fitToPage="1"/>
  </sheetPr>
  <dimension ref="A2:D36"/>
  <sheetViews>
    <sheetView tabSelected="1" topLeftCell="A9" zoomScale="80" zoomScaleNormal="80" workbookViewId="0">
      <selection activeCell="D27" sqref="D27"/>
    </sheetView>
  </sheetViews>
  <sheetFormatPr baseColWidth="10" defaultRowHeight="14.4" x14ac:dyDescent="0.3"/>
  <cols>
    <col min="2" max="2" width="8.44140625" style="2" customWidth="1"/>
    <col min="3" max="3" width="18.109375" style="2" customWidth="1"/>
    <col min="4" max="4" width="167.44140625" bestFit="1" customWidth="1"/>
    <col min="5" max="6" width="3.5546875" bestFit="1" customWidth="1"/>
    <col min="7" max="7" width="3.88671875" bestFit="1" customWidth="1"/>
    <col min="222" max="222" width="3.88671875" customWidth="1"/>
    <col min="223" max="223" width="7.5546875" bestFit="1" customWidth="1"/>
    <col min="224" max="224" width="14" customWidth="1"/>
    <col min="225" max="225" width="129.88671875" customWidth="1"/>
    <col min="226" max="227" width="2.5546875" bestFit="1" customWidth="1"/>
    <col min="228" max="228" width="3.88671875" bestFit="1" customWidth="1"/>
    <col min="478" max="478" width="3.88671875" customWidth="1"/>
    <col min="479" max="479" width="7.5546875" bestFit="1" customWidth="1"/>
    <col min="480" max="480" width="14" customWidth="1"/>
    <col min="481" max="481" width="129.88671875" customWidth="1"/>
    <col min="482" max="483" width="2.5546875" bestFit="1" customWidth="1"/>
    <col min="484" max="484" width="3.88671875" bestFit="1" customWidth="1"/>
    <col min="734" max="734" width="3.88671875" customWidth="1"/>
    <col min="735" max="735" width="7.5546875" bestFit="1" customWidth="1"/>
    <col min="736" max="736" width="14" customWidth="1"/>
    <col min="737" max="737" width="129.88671875" customWidth="1"/>
    <col min="738" max="739" width="2.5546875" bestFit="1" customWidth="1"/>
    <col min="740" max="740" width="3.88671875" bestFit="1" customWidth="1"/>
    <col min="990" max="990" width="3.88671875" customWidth="1"/>
    <col min="991" max="991" width="7.5546875" bestFit="1" customWidth="1"/>
    <col min="992" max="992" width="14" customWidth="1"/>
    <col min="993" max="993" width="129.88671875" customWidth="1"/>
    <col min="994" max="995" width="2.5546875" bestFit="1" customWidth="1"/>
    <col min="996" max="996" width="3.88671875" bestFit="1" customWidth="1"/>
    <col min="1246" max="1246" width="3.88671875" customWidth="1"/>
    <col min="1247" max="1247" width="7.5546875" bestFit="1" customWidth="1"/>
    <col min="1248" max="1248" width="14" customWidth="1"/>
    <col min="1249" max="1249" width="129.88671875" customWidth="1"/>
    <col min="1250" max="1251" width="2.5546875" bestFit="1" customWidth="1"/>
    <col min="1252" max="1252" width="3.88671875" bestFit="1" customWidth="1"/>
    <col min="1502" max="1502" width="3.88671875" customWidth="1"/>
    <col min="1503" max="1503" width="7.5546875" bestFit="1" customWidth="1"/>
    <col min="1504" max="1504" width="14" customWidth="1"/>
    <col min="1505" max="1505" width="129.88671875" customWidth="1"/>
    <col min="1506" max="1507" width="2.5546875" bestFit="1" customWidth="1"/>
    <col min="1508" max="1508" width="3.88671875" bestFit="1" customWidth="1"/>
    <col min="1758" max="1758" width="3.88671875" customWidth="1"/>
    <col min="1759" max="1759" width="7.5546875" bestFit="1" customWidth="1"/>
    <col min="1760" max="1760" width="14" customWidth="1"/>
    <col min="1761" max="1761" width="129.88671875" customWidth="1"/>
    <col min="1762" max="1763" width="2.5546875" bestFit="1" customWidth="1"/>
    <col min="1764" max="1764" width="3.88671875" bestFit="1" customWidth="1"/>
    <col min="2014" max="2014" width="3.88671875" customWidth="1"/>
    <col min="2015" max="2015" width="7.5546875" bestFit="1" customWidth="1"/>
    <col min="2016" max="2016" width="14" customWidth="1"/>
    <col min="2017" max="2017" width="129.88671875" customWidth="1"/>
    <col min="2018" max="2019" width="2.5546875" bestFit="1" customWidth="1"/>
    <col min="2020" max="2020" width="3.88671875" bestFit="1" customWidth="1"/>
    <col min="2270" max="2270" width="3.88671875" customWidth="1"/>
    <col min="2271" max="2271" width="7.5546875" bestFit="1" customWidth="1"/>
    <col min="2272" max="2272" width="14" customWidth="1"/>
    <col min="2273" max="2273" width="129.88671875" customWidth="1"/>
    <col min="2274" max="2275" width="2.5546875" bestFit="1" customWidth="1"/>
    <col min="2276" max="2276" width="3.88671875" bestFit="1" customWidth="1"/>
    <col min="2526" max="2526" width="3.88671875" customWidth="1"/>
    <col min="2527" max="2527" width="7.5546875" bestFit="1" customWidth="1"/>
    <col min="2528" max="2528" width="14" customWidth="1"/>
    <col min="2529" max="2529" width="129.88671875" customWidth="1"/>
    <col min="2530" max="2531" width="2.5546875" bestFit="1" customWidth="1"/>
    <col min="2532" max="2532" width="3.88671875" bestFit="1" customWidth="1"/>
    <col min="2782" max="2782" width="3.88671875" customWidth="1"/>
    <col min="2783" max="2783" width="7.5546875" bestFit="1" customWidth="1"/>
    <col min="2784" max="2784" width="14" customWidth="1"/>
    <col min="2785" max="2785" width="129.88671875" customWidth="1"/>
    <col min="2786" max="2787" width="2.5546875" bestFit="1" customWidth="1"/>
    <col min="2788" max="2788" width="3.88671875" bestFit="1" customWidth="1"/>
    <col min="3038" max="3038" width="3.88671875" customWidth="1"/>
    <col min="3039" max="3039" width="7.5546875" bestFit="1" customWidth="1"/>
    <col min="3040" max="3040" width="14" customWidth="1"/>
    <col min="3041" max="3041" width="129.88671875" customWidth="1"/>
    <col min="3042" max="3043" width="2.5546875" bestFit="1" customWidth="1"/>
    <col min="3044" max="3044" width="3.88671875" bestFit="1" customWidth="1"/>
    <col min="3294" max="3294" width="3.88671875" customWidth="1"/>
    <col min="3295" max="3295" width="7.5546875" bestFit="1" customWidth="1"/>
    <col min="3296" max="3296" width="14" customWidth="1"/>
    <col min="3297" max="3297" width="129.88671875" customWidth="1"/>
    <col min="3298" max="3299" width="2.5546875" bestFit="1" customWidth="1"/>
    <col min="3300" max="3300" width="3.88671875" bestFit="1" customWidth="1"/>
    <col min="3550" max="3550" width="3.88671875" customWidth="1"/>
    <col min="3551" max="3551" width="7.5546875" bestFit="1" customWidth="1"/>
    <col min="3552" max="3552" width="14" customWidth="1"/>
    <col min="3553" max="3553" width="129.88671875" customWidth="1"/>
    <col min="3554" max="3555" width="2.5546875" bestFit="1" customWidth="1"/>
    <col min="3556" max="3556" width="3.88671875" bestFit="1" customWidth="1"/>
    <col min="3806" max="3806" width="3.88671875" customWidth="1"/>
    <col min="3807" max="3807" width="7.5546875" bestFit="1" customWidth="1"/>
    <col min="3808" max="3808" width="14" customWidth="1"/>
    <col min="3809" max="3809" width="129.88671875" customWidth="1"/>
    <col min="3810" max="3811" width="2.5546875" bestFit="1" customWidth="1"/>
    <col min="3812" max="3812" width="3.88671875" bestFit="1" customWidth="1"/>
    <col min="4062" max="4062" width="3.88671875" customWidth="1"/>
    <col min="4063" max="4063" width="7.5546875" bestFit="1" customWidth="1"/>
    <col min="4064" max="4064" width="14" customWidth="1"/>
    <col min="4065" max="4065" width="129.88671875" customWidth="1"/>
    <col min="4066" max="4067" width="2.5546875" bestFit="1" customWidth="1"/>
    <col min="4068" max="4068" width="3.88671875" bestFit="1" customWidth="1"/>
    <col min="4318" max="4318" width="3.88671875" customWidth="1"/>
    <col min="4319" max="4319" width="7.5546875" bestFit="1" customWidth="1"/>
    <col min="4320" max="4320" width="14" customWidth="1"/>
    <col min="4321" max="4321" width="129.88671875" customWidth="1"/>
    <col min="4322" max="4323" width="2.5546875" bestFit="1" customWidth="1"/>
    <col min="4324" max="4324" width="3.88671875" bestFit="1" customWidth="1"/>
    <col min="4574" max="4574" width="3.88671875" customWidth="1"/>
    <col min="4575" max="4575" width="7.5546875" bestFit="1" customWidth="1"/>
    <col min="4576" max="4576" width="14" customWidth="1"/>
    <col min="4577" max="4577" width="129.88671875" customWidth="1"/>
    <col min="4578" max="4579" width="2.5546875" bestFit="1" customWidth="1"/>
    <col min="4580" max="4580" width="3.88671875" bestFit="1" customWidth="1"/>
    <col min="4830" max="4830" width="3.88671875" customWidth="1"/>
    <col min="4831" max="4831" width="7.5546875" bestFit="1" customWidth="1"/>
    <col min="4832" max="4832" width="14" customWidth="1"/>
    <col min="4833" max="4833" width="129.88671875" customWidth="1"/>
    <col min="4834" max="4835" width="2.5546875" bestFit="1" customWidth="1"/>
    <col min="4836" max="4836" width="3.88671875" bestFit="1" customWidth="1"/>
    <col min="5086" max="5086" width="3.88671875" customWidth="1"/>
    <col min="5087" max="5087" width="7.5546875" bestFit="1" customWidth="1"/>
    <col min="5088" max="5088" width="14" customWidth="1"/>
    <col min="5089" max="5089" width="129.88671875" customWidth="1"/>
    <col min="5090" max="5091" width="2.5546875" bestFit="1" customWidth="1"/>
    <col min="5092" max="5092" width="3.88671875" bestFit="1" customWidth="1"/>
    <col min="5342" max="5342" width="3.88671875" customWidth="1"/>
    <col min="5343" max="5343" width="7.5546875" bestFit="1" customWidth="1"/>
    <col min="5344" max="5344" width="14" customWidth="1"/>
    <col min="5345" max="5345" width="129.88671875" customWidth="1"/>
    <col min="5346" max="5347" width="2.5546875" bestFit="1" customWidth="1"/>
    <col min="5348" max="5348" width="3.88671875" bestFit="1" customWidth="1"/>
    <col min="5598" max="5598" width="3.88671875" customWidth="1"/>
    <col min="5599" max="5599" width="7.5546875" bestFit="1" customWidth="1"/>
    <col min="5600" max="5600" width="14" customWidth="1"/>
    <col min="5601" max="5601" width="129.88671875" customWidth="1"/>
    <col min="5602" max="5603" width="2.5546875" bestFit="1" customWidth="1"/>
    <col min="5604" max="5604" width="3.88671875" bestFit="1" customWidth="1"/>
    <col min="5854" max="5854" width="3.88671875" customWidth="1"/>
    <col min="5855" max="5855" width="7.5546875" bestFit="1" customWidth="1"/>
    <col min="5856" max="5856" width="14" customWidth="1"/>
    <col min="5857" max="5857" width="129.88671875" customWidth="1"/>
    <col min="5858" max="5859" width="2.5546875" bestFit="1" customWidth="1"/>
    <col min="5860" max="5860" width="3.88671875" bestFit="1" customWidth="1"/>
    <col min="6110" max="6110" width="3.88671875" customWidth="1"/>
    <col min="6111" max="6111" width="7.5546875" bestFit="1" customWidth="1"/>
    <col min="6112" max="6112" width="14" customWidth="1"/>
    <col min="6113" max="6113" width="129.88671875" customWidth="1"/>
    <col min="6114" max="6115" width="2.5546875" bestFit="1" customWidth="1"/>
    <col min="6116" max="6116" width="3.88671875" bestFit="1" customWidth="1"/>
    <col min="6366" max="6366" width="3.88671875" customWidth="1"/>
    <col min="6367" max="6367" width="7.5546875" bestFit="1" customWidth="1"/>
    <col min="6368" max="6368" width="14" customWidth="1"/>
    <col min="6369" max="6369" width="129.88671875" customWidth="1"/>
    <col min="6370" max="6371" width="2.5546875" bestFit="1" customWidth="1"/>
    <col min="6372" max="6372" width="3.88671875" bestFit="1" customWidth="1"/>
    <col min="6622" max="6622" width="3.88671875" customWidth="1"/>
    <col min="6623" max="6623" width="7.5546875" bestFit="1" customWidth="1"/>
    <col min="6624" max="6624" width="14" customWidth="1"/>
    <col min="6625" max="6625" width="129.88671875" customWidth="1"/>
    <col min="6626" max="6627" width="2.5546875" bestFit="1" customWidth="1"/>
    <col min="6628" max="6628" width="3.88671875" bestFit="1" customWidth="1"/>
    <col min="6878" max="6878" width="3.88671875" customWidth="1"/>
    <col min="6879" max="6879" width="7.5546875" bestFit="1" customWidth="1"/>
    <col min="6880" max="6880" width="14" customWidth="1"/>
    <col min="6881" max="6881" width="129.88671875" customWidth="1"/>
    <col min="6882" max="6883" width="2.5546875" bestFit="1" customWidth="1"/>
    <col min="6884" max="6884" width="3.88671875" bestFit="1" customWidth="1"/>
    <col min="7134" max="7134" width="3.88671875" customWidth="1"/>
    <col min="7135" max="7135" width="7.5546875" bestFit="1" customWidth="1"/>
    <col min="7136" max="7136" width="14" customWidth="1"/>
    <col min="7137" max="7137" width="129.88671875" customWidth="1"/>
    <col min="7138" max="7139" width="2.5546875" bestFit="1" customWidth="1"/>
    <col min="7140" max="7140" width="3.88671875" bestFit="1" customWidth="1"/>
    <col min="7390" max="7390" width="3.88671875" customWidth="1"/>
    <col min="7391" max="7391" width="7.5546875" bestFit="1" customWidth="1"/>
    <col min="7392" max="7392" width="14" customWidth="1"/>
    <col min="7393" max="7393" width="129.88671875" customWidth="1"/>
    <col min="7394" max="7395" width="2.5546875" bestFit="1" customWidth="1"/>
    <col min="7396" max="7396" width="3.88671875" bestFit="1" customWidth="1"/>
    <col min="7646" max="7646" width="3.88671875" customWidth="1"/>
    <col min="7647" max="7647" width="7.5546875" bestFit="1" customWidth="1"/>
    <col min="7648" max="7648" width="14" customWidth="1"/>
    <col min="7649" max="7649" width="129.88671875" customWidth="1"/>
    <col min="7650" max="7651" width="2.5546875" bestFit="1" customWidth="1"/>
    <col min="7652" max="7652" width="3.88671875" bestFit="1" customWidth="1"/>
    <col min="7902" max="7902" width="3.88671875" customWidth="1"/>
    <col min="7903" max="7903" width="7.5546875" bestFit="1" customWidth="1"/>
    <col min="7904" max="7904" width="14" customWidth="1"/>
    <col min="7905" max="7905" width="129.88671875" customWidth="1"/>
    <col min="7906" max="7907" width="2.5546875" bestFit="1" customWidth="1"/>
    <col min="7908" max="7908" width="3.88671875" bestFit="1" customWidth="1"/>
    <col min="8158" max="8158" width="3.88671875" customWidth="1"/>
    <col min="8159" max="8159" width="7.5546875" bestFit="1" customWidth="1"/>
    <col min="8160" max="8160" width="14" customWidth="1"/>
    <col min="8161" max="8161" width="129.88671875" customWidth="1"/>
    <col min="8162" max="8163" width="2.5546875" bestFit="1" customWidth="1"/>
    <col min="8164" max="8164" width="3.88671875" bestFit="1" customWidth="1"/>
    <col min="8414" max="8414" width="3.88671875" customWidth="1"/>
    <col min="8415" max="8415" width="7.5546875" bestFit="1" customWidth="1"/>
    <col min="8416" max="8416" width="14" customWidth="1"/>
    <col min="8417" max="8417" width="129.88671875" customWidth="1"/>
    <col min="8418" max="8419" width="2.5546875" bestFit="1" customWidth="1"/>
    <col min="8420" max="8420" width="3.88671875" bestFit="1" customWidth="1"/>
    <col min="8670" max="8670" width="3.88671875" customWidth="1"/>
    <col min="8671" max="8671" width="7.5546875" bestFit="1" customWidth="1"/>
    <col min="8672" max="8672" width="14" customWidth="1"/>
    <col min="8673" max="8673" width="129.88671875" customWidth="1"/>
    <col min="8674" max="8675" width="2.5546875" bestFit="1" customWidth="1"/>
    <col min="8676" max="8676" width="3.88671875" bestFit="1" customWidth="1"/>
    <col min="8926" max="8926" width="3.88671875" customWidth="1"/>
    <col min="8927" max="8927" width="7.5546875" bestFit="1" customWidth="1"/>
    <col min="8928" max="8928" width="14" customWidth="1"/>
    <col min="8929" max="8929" width="129.88671875" customWidth="1"/>
    <col min="8930" max="8931" width="2.5546875" bestFit="1" customWidth="1"/>
    <col min="8932" max="8932" width="3.88671875" bestFit="1" customWidth="1"/>
    <col min="9182" max="9182" width="3.88671875" customWidth="1"/>
    <col min="9183" max="9183" width="7.5546875" bestFit="1" customWidth="1"/>
    <col min="9184" max="9184" width="14" customWidth="1"/>
    <col min="9185" max="9185" width="129.88671875" customWidth="1"/>
    <col min="9186" max="9187" width="2.5546875" bestFit="1" customWidth="1"/>
    <col min="9188" max="9188" width="3.88671875" bestFit="1" customWidth="1"/>
    <col min="9438" max="9438" width="3.88671875" customWidth="1"/>
    <col min="9439" max="9439" width="7.5546875" bestFit="1" customWidth="1"/>
    <col min="9440" max="9440" width="14" customWidth="1"/>
    <col min="9441" max="9441" width="129.88671875" customWidth="1"/>
    <col min="9442" max="9443" width="2.5546875" bestFit="1" customWidth="1"/>
    <col min="9444" max="9444" width="3.88671875" bestFit="1" customWidth="1"/>
    <col min="9694" max="9694" width="3.88671875" customWidth="1"/>
    <col min="9695" max="9695" width="7.5546875" bestFit="1" customWidth="1"/>
    <col min="9696" max="9696" width="14" customWidth="1"/>
    <col min="9697" max="9697" width="129.88671875" customWidth="1"/>
    <col min="9698" max="9699" width="2.5546875" bestFit="1" customWidth="1"/>
    <col min="9700" max="9700" width="3.88671875" bestFit="1" customWidth="1"/>
    <col min="9950" max="9950" width="3.88671875" customWidth="1"/>
    <col min="9951" max="9951" width="7.5546875" bestFit="1" customWidth="1"/>
    <col min="9952" max="9952" width="14" customWidth="1"/>
    <col min="9953" max="9953" width="129.88671875" customWidth="1"/>
    <col min="9954" max="9955" width="2.5546875" bestFit="1" customWidth="1"/>
    <col min="9956" max="9956" width="3.88671875" bestFit="1" customWidth="1"/>
    <col min="10206" max="10206" width="3.88671875" customWidth="1"/>
    <col min="10207" max="10207" width="7.5546875" bestFit="1" customWidth="1"/>
    <col min="10208" max="10208" width="14" customWidth="1"/>
    <col min="10209" max="10209" width="129.88671875" customWidth="1"/>
    <col min="10210" max="10211" width="2.5546875" bestFit="1" customWidth="1"/>
    <col min="10212" max="10212" width="3.88671875" bestFit="1" customWidth="1"/>
    <col min="10462" max="10462" width="3.88671875" customWidth="1"/>
    <col min="10463" max="10463" width="7.5546875" bestFit="1" customWidth="1"/>
    <col min="10464" max="10464" width="14" customWidth="1"/>
    <col min="10465" max="10465" width="129.88671875" customWidth="1"/>
    <col min="10466" max="10467" width="2.5546875" bestFit="1" customWidth="1"/>
    <col min="10468" max="10468" width="3.88671875" bestFit="1" customWidth="1"/>
    <col min="10718" max="10718" width="3.88671875" customWidth="1"/>
    <col min="10719" max="10719" width="7.5546875" bestFit="1" customWidth="1"/>
    <col min="10720" max="10720" width="14" customWidth="1"/>
    <col min="10721" max="10721" width="129.88671875" customWidth="1"/>
    <col min="10722" max="10723" width="2.5546875" bestFit="1" customWidth="1"/>
    <col min="10724" max="10724" width="3.88671875" bestFit="1" customWidth="1"/>
    <col min="10974" max="10974" width="3.88671875" customWidth="1"/>
    <col min="10975" max="10975" width="7.5546875" bestFit="1" customWidth="1"/>
    <col min="10976" max="10976" width="14" customWidth="1"/>
    <col min="10977" max="10977" width="129.88671875" customWidth="1"/>
    <col min="10978" max="10979" width="2.5546875" bestFit="1" customWidth="1"/>
    <col min="10980" max="10980" width="3.88671875" bestFit="1" customWidth="1"/>
    <col min="11230" max="11230" width="3.88671875" customWidth="1"/>
    <col min="11231" max="11231" width="7.5546875" bestFit="1" customWidth="1"/>
    <col min="11232" max="11232" width="14" customWidth="1"/>
    <col min="11233" max="11233" width="129.88671875" customWidth="1"/>
    <col min="11234" max="11235" width="2.5546875" bestFit="1" customWidth="1"/>
    <col min="11236" max="11236" width="3.88671875" bestFit="1" customWidth="1"/>
    <col min="11486" max="11486" width="3.88671875" customWidth="1"/>
    <col min="11487" max="11487" width="7.5546875" bestFit="1" customWidth="1"/>
    <col min="11488" max="11488" width="14" customWidth="1"/>
    <col min="11489" max="11489" width="129.88671875" customWidth="1"/>
    <col min="11490" max="11491" width="2.5546875" bestFit="1" customWidth="1"/>
    <col min="11492" max="11492" width="3.88671875" bestFit="1" customWidth="1"/>
    <col min="11742" max="11742" width="3.88671875" customWidth="1"/>
    <col min="11743" max="11743" width="7.5546875" bestFit="1" customWidth="1"/>
    <col min="11744" max="11744" width="14" customWidth="1"/>
    <col min="11745" max="11745" width="129.88671875" customWidth="1"/>
    <col min="11746" max="11747" width="2.5546875" bestFit="1" customWidth="1"/>
    <col min="11748" max="11748" width="3.88671875" bestFit="1" customWidth="1"/>
    <col min="11998" max="11998" width="3.88671875" customWidth="1"/>
    <col min="11999" max="11999" width="7.5546875" bestFit="1" customWidth="1"/>
    <col min="12000" max="12000" width="14" customWidth="1"/>
    <col min="12001" max="12001" width="129.88671875" customWidth="1"/>
    <col min="12002" max="12003" width="2.5546875" bestFit="1" customWidth="1"/>
    <col min="12004" max="12004" width="3.88671875" bestFit="1" customWidth="1"/>
    <col min="12254" max="12254" width="3.88671875" customWidth="1"/>
    <col min="12255" max="12255" width="7.5546875" bestFit="1" customWidth="1"/>
    <col min="12256" max="12256" width="14" customWidth="1"/>
    <col min="12257" max="12257" width="129.88671875" customWidth="1"/>
    <col min="12258" max="12259" width="2.5546875" bestFit="1" customWidth="1"/>
    <col min="12260" max="12260" width="3.88671875" bestFit="1" customWidth="1"/>
    <col min="12510" max="12510" width="3.88671875" customWidth="1"/>
    <col min="12511" max="12511" width="7.5546875" bestFit="1" customWidth="1"/>
    <col min="12512" max="12512" width="14" customWidth="1"/>
    <col min="12513" max="12513" width="129.88671875" customWidth="1"/>
    <col min="12514" max="12515" width="2.5546875" bestFit="1" customWidth="1"/>
    <col min="12516" max="12516" width="3.88671875" bestFit="1" customWidth="1"/>
    <col min="12766" max="12766" width="3.88671875" customWidth="1"/>
    <col min="12767" max="12767" width="7.5546875" bestFit="1" customWidth="1"/>
    <col min="12768" max="12768" width="14" customWidth="1"/>
    <col min="12769" max="12769" width="129.88671875" customWidth="1"/>
    <col min="12770" max="12771" width="2.5546875" bestFit="1" customWidth="1"/>
    <col min="12772" max="12772" width="3.88671875" bestFit="1" customWidth="1"/>
    <col min="13022" max="13022" width="3.88671875" customWidth="1"/>
    <col min="13023" max="13023" width="7.5546875" bestFit="1" customWidth="1"/>
    <col min="13024" max="13024" width="14" customWidth="1"/>
    <col min="13025" max="13025" width="129.88671875" customWidth="1"/>
    <col min="13026" max="13027" width="2.5546875" bestFit="1" customWidth="1"/>
    <col min="13028" max="13028" width="3.88671875" bestFit="1" customWidth="1"/>
    <col min="13278" max="13278" width="3.88671875" customWidth="1"/>
    <col min="13279" max="13279" width="7.5546875" bestFit="1" customWidth="1"/>
    <col min="13280" max="13280" width="14" customWidth="1"/>
    <col min="13281" max="13281" width="129.88671875" customWidth="1"/>
    <col min="13282" max="13283" width="2.5546875" bestFit="1" customWidth="1"/>
    <col min="13284" max="13284" width="3.88671875" bestFit="1" customWidth="1"/>
    <col min="13534" max="13534" width="3.88671875" customWidth="1"/>
    <col min="13535" max="13535" width="7.5546875" bestFit="1" customWidth="1"/>
    <col min="13536" max="13536" width="14" customWidth="1"/>
    <col min="13537" max="13537" width="129.88671875" customWidth="1"/>
    <col min="13538" max="13539" width="2.5546875" bestFit="1" customWidth="1"/>
    <col min="13540" max="13540" width="3.88671875" bestFit="1" customWidth="1"/>
    <col min="13790" max="13790" width="3.88671875" customWidth="1"/>
    <col min="13791" max="13791" width="7.5546875" bestFit="1" customWidth="1"/>
    <col min="13792" max="13792" width="14" customWidth="1"/>
    <col min="13793" max="13793" width="129.88671875" customWidth="1"/>
    <col min="13794" max="13795" width="2.5546875" bestFit="1" customWidth="1"/>
    <col min="13796" max="13796" width="3.88671875" bestFit="1" customWidth="1"/>
    <col min="14046" max="14046" width="3.88671875" customWidth="1"/>
    <col min="14047" max="14047" width="7.5546875" bestFit="1" customWidth="1"/>
    <col min="14048" max="14048" width="14" customWidth="1"/>
    <col min="14049" max="14049" width="129.88671875" customWidth="1"/>
    <col min="14050" max="14051" width="2.5546875" bestFit="1" customWidth="1"/>
    <col min="14052" max="14052" width="3.88671875" bestFit="1" customWidth="1"/>
    <col min="14302" max="14302" width="3.88671875" customWidth="1"/>
    <col min="14303" max="14303" width="7.5546875" bestFit="1" customWidth="1"/>
    <col min="14304" max="14304" width="14" customWidth="1"/>
    <col min="14305" max="14305" width="129.88671875" customWidth="1"/>
    <col min="14306" max="14307" width="2.5546875" bestFit="1" customWidth="1"/>
    <col min="14308" max="14308" width="3.88671875" bestFit="1" customWidth="1"/>
    <col min="14558" max="14558" width="3.88671875" customWidth="1"/>
    <col min="14559" max="14559" width="7.5546875" bestFit="1" customWidth="1"/>
    <col min="14560" max="14560" width="14" customWidth="1"/>
    <col min="14561" max="14561" width="129.88671875" customWidth="1"/>
    <col min="14562" max="14563" width="2.5546875" bestFit="1" customWidth="1"/>
    <col min="14564" max="14564" width="3.88671875" bestFit="1" customWidth="1"/>
    <col min="14814" max="14814" width="3.88671875" customWidth="1"/>
    <col min="14815" max="14815" width="7.5546875" bestFit="1" customWidth="1"/>
    <col min="14816" max="14816" width="14" customWidth="1"/>
    <col min="14817" max="14817" width="129.88671875" customWidth="1"/>
    <col min="14818" max="14819" width="2.5546875" bestFit="1" customWidth="1"/>
    <col min="14820" max="14820" width="3.88671875" bestFit="1" customWidth="1"/>
    <col min="15070" max="15070" width="3.88671875" customWidth="1"/>
    <col min="15071" max="15071" width="7.5546875" bestFit="1" customWidth="1"/>
    <col min="15072" max="15072" width="14" customWidth="1"/>
    <col min="15073" max="15073" width="129.88671875" customWidth="1"/>
    <col min="15074" max="15075" width="2.5546875" bestFit="1" customWidth="1"/>
    <col min="15076" max="15076" width="3.88671875" bestFit="1" customWidth="1"/>
    <col min="15326" max="15326" width="3.88671875" customWidth="1"/>
    <col min="15327" max="15327" width="7.5546875" bestFit="1" customWidth="1"/>
    <col min="15328" max="15328" width="14" customWidth="1"/>
    <col min="15329" max="15329" width="129.88671875" customWidth="1"/>
    <col min="15330" max="15331" width="2.5546875" bestFit="1" customWidth="1"/>
    <col min="15332" max="15332" width="3.88671875" bestFit="1" customWidth="1"/>
    <col min="15582" max="15582" width="3.88671875" customWidth="1"/>
    <col min="15583" max="15583" width="7.5546875" bestFit="1" customWidth="1"/>
    <col min="15584" max="15584" width="14" customWidth="1"/>
    <col min="15585" max="15585" width="129.88671875" customWidth="1"/>
    <col min="15586" max="15587" width="2.5546875" bestFit="1" customWidth="1"/>
    <col min="15588" max="15588" width="3.88671875" bestFit="1" customWidth="1"/>
    <col min="15838" max="15838" width="3.88671875" customWidth="1"/>
    <col min="15839" max="15839" width="7.5546875" bestFit="1" customWidth="1"/>
    <col min="15840" max="15840" width="14" customWidth="1"/>
    <col min="15841" max="15841" width="129.88671875" customWidth="1"/>
    <col min="15842" max="15843" width="2.5546875" bestFit="1" customWidth="1"/>
    <col min="15844" max="15844" width="3.88671875" bestFit="1" customWidth="1"/>
    <col min="16094" max="16094" width="3.88671875" customWidth="1"/>
    <col min="16095" max="16095" width="7.5546875" bestFit="1" customWidth="1"/>
    <col min="16096" max="16096" width="14" customWidth="1"/>
    <col min="16097" max="16097" width="129.88671875" customWidth="1"/>
    <col min="16098" max="16099" width="2.5546875" bestFit="1" customWidth="1"/>
    <col min="16100" max="16100" width="3.88671875" bestFit="1" customWidth="1"/>
  </cols>
  <sheetData>
    <row r="2" spans="1:4" ht="18" x14ac:dyDescent="0.35">
      <c r="D2" s="3" t="s">
        <v>103</v>
      </c>
    </row>
    <row r="3" spans="1:4" ht="15.6" x14ac:dyDescent="0.3">
      <c r="B3" s="4" t="s">
        <v>15</v>
      </c>
      <c r="C3" s="4" t="s">
        <v>16</v>
      </c>
      <c r="D3" s="4" t="s">
        <v>17</v>
      </c>
    </row>
    <row r="5" spans="1:4" ht="17.399999999999999" x14ac:dyDescent="0.3">
      <c r="B5" s="5">
        <v>1</v>
      </c>
      <c r="C5" s="140">
        <v>45321</v>
      </c>
      <c r="D5" s="141" t="s">
        <v>18</v>
      </c>
    </row>
    <row r="6" spans="1:4" ht="17.399999999999999" x14ac:dyDescent="0.3">
      <c r="B6" s="5">
        <v>2</v>
      </c>
      <c r="C6" s="140">
        <v>45323</v>
      </c>
      <c r="D6" s="141" t="s">
        <v>24</v>
      </c>
    </row>
    <row r="7" spans="1:4" ht="17.399999999999999" x14ac:dyDescent="0.3">
      <c r="B7" s="5">
        <v>3</v>
      </c>
      <c r="C7" s="140">
        <v>45328</v>
      </c>
      <c r="D7" s="141" t="s">
        <v>104</v>
      </c>
    </row>
    <row r="8" spans="1:4" ht="17.399999999999999" x14ac:dyDescent="0.3">
      <c r="B8" s="5">
        <v>4</v>
      </c>
      <c r="C8" s="140">
        <v>45330</v>
      </c>
      <c r="D8" s="141" t="s">
        <v>19</v>
      </c>
    </row>
    <row r="9" spans="1:4" ht="17.399999999999999" x14ac:dyDescent="0.3">
      <c r="B9" s="5">
        <v>5</v>
      </c>
      <c r="C9" s="140">
        <v>45335</v>
      </c>
      <c r="D9" s="141" t="s">
        <v>19</v>
      </c>
    </row>
    <row r="10" spans="1:4" ht="17.399999999999999" x14ac:dyDescent="0.3">
      <c r="B10" s="5">
        <v>6</v>
      </c>
      <c r="C10" s="140">
        <v>45337</v>
      </c>
      <c r="D10" s="141" t="s">
        <v>20</v>
      </c>
    </row>
    <row r="11" spans="1:4" ht="17.399999999999999" x14ac:dyDescent="0.3">
      <c r="B11" s="5">
        <v>7</v>
      </c>
      <c r="C11" s="140">
        <v>45342</v>
      </c>
      <c r="D11" s="141" t="s">
        <v>21</v>
      </c>
    </row>
    <row r="12" spans="1:4" ht="17.399999999999999" x14ac:dyDescent="0.3">
      <c r="B12" s="5">
        <v>8</v>
      </c>
      <c r="C12" s="140">
        <v>45344</v>
      </c>
      <c r="D12" s="141" t="s">
        <v>22</v>
      </c>
    </row>
    <row r="13" spans="1:4" ht="17.399999999999999" x14ac:dyDescent="0.3">
      <c r="B13" s="5">
        <v>9</v>
      </c>
      <c r="C13" s="140">
        <v>45349</v>
      </c>
      <c r="D13" s="141" t="s">
        <v>23</v>
      </c>
    </row>
    <row r="14" spans="1:4" ht="17.399999999999999" x14ac:dyDescent="0.3">
      <c r="A14" s="124" t="s">
        <v>102</v>
      </c>
      <c r="B14" s="5">
        <v>10</v>
      </c>
      <c r="C14" s="140">
        <v>45351</v>
      </c>
      <c r="D14" s="141" t="s">
        <v>24</v>
      </c>
    </row>
    <row r="15" spans="1:4" ht="17.399999999999999" x14ac:dyDescent="0.3">
      <c r="B15" s="5">
        <v>11</v>
      </c>
      <c r="C15" s="140">
        <v>45356</v>
      </c>
      <c r="D15" s="141" t="s">
        <v>26</v>
      </c>
    </row>
    <row r="16" spans="1:4" ht="17.399999999999999" x14ac:dyDescent="0.3">
      <c r="B16" s="5">
        <v>12</v>
      </c>
      <c r="C16" s="140">
        <v>45358</v>
      </c>
      <c r="D16" s="141" t="s">
        <v>71</v>
      </c>
    </row>
    <row r="17" spans="2:4" ht="17.399999999999999" x14ac:dyDescent="0.3">
      <c r="B17" s="5">
        <v>13</v>
      </c>
      <c r="C17" s="140">
        <v>45363</v>
      </c>
      <c r="D17" s="141" t="s">
        <v>25</v>
      </c>
    </row>
    <row r="18" spans="2:4" ht="17.399999999999999" x14ac:dyDescent="0.3">
      <c r="B18" s="5">
        <v>14</v>
      </c>
      <c r="C18" s="140">
        <v>45365</v>
      </c>
      <c r="D18" s="141" t="s">
        <v>24</v>
      </c>
    </row>
    <row r="19" spans="2:4" ht="17.399999999999999" x14ac:dyDescent="0.3">
      <c r="B19" s="5">
        <v>15</v>
      </c>
      <c r="C19" s="140">
        <v>45370</v>
      </c>
      <c r="D19" s="141" t="s">
        <v>24</v>
      </c>
    </row>
    <row r="20" spans="2:4" ht="17.399999999999999" x14ac:dyDescent="0.3">
      <c r="B20" s="5">
        <v>16</v>
      </c>
      <c r="C20" s="140">
        <v>45372</v>
      </c>
      <c r="D20" s="141" t="s">
        <v>24</v>
      </c>
    </row>
    <row r="21" spans="2:4" ht="17.399999999999999" x14ac:dyDescent="0.3">
      <c r="B21" s="5">
        <v>17</v>
      </c>
      <c r="C21" s="140">
        <v>45384</v>
      </c>
      <c r="D21" s="141" t="s">
        <v>24</v>
      </c>
    </row>
    <row r="22" spans="2:4" ht="17.399999999999999" x14ac:dyDescent="0.3">
      <c r="B22" s="5">
        <v>18</v>
      </c>
      <c r="C22" s="140">
        <v>45386</v>
      </c>
      <c r="D22" s="141" t="s">
        <v>358</v>
      </c>
    </row>
    <row r="23" spans="2:4" ht="17.399999999999999" x14ac:dyDescent="0.3">
      <c r="B23" s="5">
        <v>19</v>
      </c>
      <c r="C23" s="140">
        <v>45391</v>
      </c>
      <c r="D23" s="141" t="s">
        <v>362</v>
      </c>
    </row>
    <row r="24" spans="2:4" ht="17.399999999999999" x14ac:dyDescent="0.3">
      <c r="B24" s="5">
        <v>20</v>
      </c>
      <c r="C24" s="140">
        <v>45393</v>
      </c>
      <c r="D24" s="141" t="s">
        <v>359</v>
      </c>
    </row>
    <row r="25" spans="2:4" ht="17.399999999999999" x14ac:dyDescent="0.3">
      <c r="B25" s="94">
        <v>21</v>
      </c>
      <c r="C25" s="92">
        <v>45398</v>
      </c>
      <c r="D25" s="93" t="s">
        <v>73</v>
      </c>
    </row>
    <row r="26" spans="2:4" ht="17.399999999999999" x14ac:dyDescent="0.3">
      <c r="B26" s="5">
        <v>22</v>
      </c>
      <c r="C26" s="140">
        <v>45400</v>
      </c>
      <c r="D26" s="141" t="s">
        <v>380</v>
      </c>
    </row>
    <row r="27" spans="2:4" ht="17.399999999999999" x14ac:dyDescent="0.3">
      <c r="B27" s="5">
        <v>23</v>
      </c>
      <c r="C27" s="138">
        <v>45405</v>
      </c>
      <c r="D27" s="139" t="s">
        <v>24</v>
      </c>
    </row>
    <row r="28" spans="2:4" ht="17.399999999999999" x14ac:dyDescent="0.3">
      <c r="B28" s="5">
        <v>24</v>
      </c>
      <c r="C28" s="138">
        <v>45407</v>
      </c>
      <c r="D28" s="139" t="s">
        <v>27</v>
      </c>
    </row>
    <row r="29" spans="2:4" ht="17.399999999999999" x14ac:dyDescent="0.3">
      <c r="B29" s="5">
        <v>25</v>
      </c>
      <c r="C29" s="138">
        <v>45412</v>
      </c>
      <c r="D29" s="139" t="s">
        <v>72</v>
      </c>
    </row>
    <row r="30" spans="2:4" ht="17.399999999999999" x14ac:dyDescent="0.3">
      <c r="B30" s="5">
        <v>26</v>
      </c>
      <c r="C30" s="138">
        <v>45414</v>
      </c>
      <c r="D30" s="139" t="s">
        <v>93</v>
      </c>
    </row>
    <row r="31" spans="2:4" ht="17.399999999999999" x14ac:dyDescent="0.3">
      <c r="B31" s="94">
        <v>27</v>
      </c>
      <c r="C31" s="92">
        <v>45419</v>
      </c>
      <c r="D31" s="93" t="s">
        <v>28</v>
      </c>
    </row>
    <row r="32" spans="2:4" ht="17.399999999999999" x14ac:dyDescent="0.3">
      <c r="B32" s="5">
        <v>28</v>
      </c>
      <c r="C32" s="138">
        <v>45421</v>
      </c>
      <c r="D32" s="139" t="s">
        <v>94</v>
      </c>
    </row>
    <row r="33" spans="2:4" ht="17.399999999999999" x14ac:dyDescent="0.3">
      <c r="B33" s="5">
        <v>29</v>
      </c>
      <c r="C33" s="138">
        <v>45426</v>
      </c>
      <c r="D33" s="139" t="s">
        <v>360</v>
      </c>
    </row>
    <row r="34" spans="2:4" ht="17.399999999999999" x14ac:dyDescent="0.3">
      <c r="B34" s="5">
        <v>30</v>
      </c>
      <c r="C34" s="138">
        <v>45428</v>
      </c>
      <c r="D34" s="139" t="s">
        <v>95</v>
      </c>
    </row>
    <row r="35" spans="2:4" ht="17.399999999999999" x14ac:dyDescent="0.3">
      <c r="B35" s="94">
        <v>31</v>
      </c>
      <c r="C35" s="92">
        <v>45433</v>
      </c>
      <c r="D35" s="93" t="s">
        <v>361</v>
      </c>
    </row>
    <row r="36" spans="2:4" ht="17.399999999999999" x14ac:dyDescent="0.3">
      <c r="B36" s="5">
        <v>32</v>
      </c>
      <c r="C36" s="138">
        <v>45435</v>
      </c>
      <c r="D36" s="139" t="s">
        <v>29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scale="71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D3049-B808-4D31-A894-07C421B2CEDC}">
  <dimension ref="B1:P45"/>
  <sheetViews>
    <sheetView topLeftCell="A25" workbookViewId="0">
      <selection activeCell="C34" sqref="C34"/>
    </sheetView>
  </sheetViews>
  <sheetFormatPr baseColWidth="10" defaultColWidth="11.44140625" defaultRowHeight="15" x14ac:dyDescent="0.25"/>
  <cols>
    <col min="1" max="1" width="4.109375" style="7" customWidth="1"/>
    <col min="2" max="2" width="4.33203125" style="155" bestFit="1" customWidth="1"/>
    <col min="3" max="3" width="33.44140625" style="7" customWidth="1"/>
    <col min="4" max="4" width="5.6640625" style="7" customWidth="1"/>
    <col min="5" max="13" width="5.109375" style="6" customWidth="1"/>
    <col min="14" max="15" width="5.109375" style="7" customWidth="1"/>
    <col min="16" max="16" width="4.6640625" style="7" customWidth="1"/>
    <col min="17" max="16384" width="11.44140625" style="7"/>
  </cols>
  <sheetData>
    <row r="1" spans="2:15" ht="15.6" thickBot="1" x14ac:dyDescent="0.3">
      <c r="C1" s="8"/>
      <c r="D1" s="8"/>
    </row>
    <row r="2" spans="2:15" ht="16.2" thickBot="1" x14ac:dyDescent="0.35">
      <c r="C2" s="8"/>
      <c r="E2" s="167" t="s">
        <v>30</v>
      </c>
      <c r="F2" s="168"/>
      <c r="G2" s="168"/>
      <c r="H2" s="168"/>
      <c r="I2" s="168"/>
      <c r="J2" s="168"/>
      <c r="K2" s="168"/>
      <c r="L2" s="168"/>
      <c r="M2" s="168"/>
      <c r="N2" s="168"/>
      <c r="O2" s="169"/>
    </row>
    <row r="3" spans="2:15" ht="15.6" x14ac:dyDescent="0.3">
      <c r="C3" s="8"/>
      <c r="F3" s="9"/>
    </row>
    <row r="4" spans="2:15" s="13" customFormat="1" ht="16.2" thickBot="1" x14ac:dyDescent="0.35">
      <c r="B4" s="156"/>
      <c r="C4" s="10" t="s">
        <v>31</v>
      </c>
      <c r="D4" s="11"/>
      <c r="E4" s="12">
        <v>1</v>
      </c>
      <c r="F4" s="12">
        <v>2</v>
      </c>
      <c r="G4" s="12">
        <v>3</v>
      </c>
      <c r="H4" s="12">
        <v>4</v>
      </c>
      <c r="I4" s="12">
        <v>5</v>
      </c>
      <c r="J4" s="12">
        <v>6</v>
      </c>
      <c r="K4" s="12">
        <v>7</v>
      </c>
      <c r="L4" s="12">
        <v>8</v>
      </c>
      <c r="M4" s="12">
        <v>9</v>
      </c>
      <c r="N4" s="12">
        <v>10</v>
      </c>
      <c r="O4" s="12">
        <v>11</v>
      </c>
    </row>
    <row r="5" spans="2:15" ht="15.6" thickBot="1" x14ac:dyDescent="0.3">
      <c r="C5" s="8"/>
      <c r="D5" s="8"/>
    </row>
    <row r="6" spans="2:15" ht="15.6" x14ac:dyDescent="0.3">
      <c r="C6" s="14" t="s">
        <v>32</v>
      </c>
      <c r="D6" s="1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5" ht="15.75" customHeight="1" x14ac:dyDescent="0.3">
      <c r="C7" s="16" t="s">
        <v>33</v>
      </c>
      <c r="D7" s="15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2:15" ht="15.6" x14ac:dyDescent="0.3">
      <c r="C8" s="16" t="s">
        <v>34</v>
      </c>
      <c r="D8" s="8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2:15" ht="15.6" x14ac:dyDescent="0.3">
      <c r="C9" s="16" t="s">
        <v>35</v>
      </c>
      <c r="D9" s="15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2:15" ht="15.6" x14ac:dyDescent="0.3">
      <c r="C10" s="16" t="s">
        <v>36</v>
      </c>
      <c r="D10" s="8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2:15" ht="15.6" x14ac:dyDescent="0.3">
      <c r="C11" s="16" t="s">
        <v>37</v>
      </c>
      <c r="D11" s="15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2:15" ht="16.2" thickBot="1" x14ac:dyDescent="0.35">
      <c r="C12" s="17" t="s">
        <v>38</v>
      </c>
      <c r="D12" s="8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2:15" ht="15.6" thickBot="1" x14ac:dyDescent="0.3">
      <c r="C13" s="8"/>
      <c r="D13" s="15"/>
      <c r="L13" s="7"/>
      <c r="M13" s="7"/>
    </row>
    <row r="14" spans="2:15" x14ac:dyDescent="0.25">
      <c r="C14" s="18" t="s">
        <v>39</v>
      </c>
      <c r="D14" s="8"/>
      <c r="E14" s="19" t="s">
        <v>40</v>
      </c>
      <c r="F14" s="20" t="s">
        <v>40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20" t="s">
        <v>40</v>
      </c>
      <c r="O14" s="37" t="s">
        <v>40</v>
      </c>
    </row>
    <row r="15" spans="2:15" ht="16.2" thickBot="1" x14ac:dyDescent="0.35">
      <c r="C15" s="21" t="s">
        <v>41</v>
      </c>
      <c r="D15" s="13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100"/>
    </row>
    <row r="16" spans="2:15" x14ac:dyDescent="0.25">
      <c r="C16" s="8"/>
    </row>
    <row r="17" spans="2:13" x14ac:dyDescent="0.25">
      <c r="C17" s="7" t="s">
        <v>107</v>
      </c>
      <c r="G17" s="7"/>
      <c r="H17" s="7"/>
      <c r="I17" s="7"/>
      <c r="J17" s="7"/>
      <c r="K17" s="7"/>
      <c r="L17" s="7"/>
      <c r="M17" s="7"/>
    </row>
    <row r="18" spans="2:13" x14ac:dyDescent="0.25">
      <c r="C18" s="7" t="s">
        <v>108</v>
      </c>
      <c r="G18" s="7"/>
      <c r="H18" s="7"/>
      <c r="I18" s="7"/>
      <c r="J18" s="7"/>
      <c r="K18" s="7"/>
      <c r="L18" s="7"/>
      <c r="M18" s="7"/>
    </row>
    <row r="19" spans="2:13" x14ac:dyDescent="0.25">
      <c r="C19" s="7" t="s">
        <v>42</v>
      </c>
      <c r="G19" s="7"/>
      <c r="H19" s="7"/>
      <c r="I19" s="7"/>
      <c r="J19" s="7"/>
      <c r="K19" s="7"/>
      <c r="L19" s="7"/>
      <c r="M19" s="7"/>
    </row>
    <row r="20" spans="2:13" x14ac:dyDescent="0.25">
      <c r="C20" s="7" t="s">
        <v>96</v>
      </c>
      <c r="G20" s="7"/>
      <c r="H20" s="7"/>
      <c r="I20" s="7"/>
      <c r="J20" s="7"/>
      <c r="K20" s="7"/>
      <c r="L20" s="7"/>
      <c r="M20" s="7"/>
    </row>
    <row r="21" spans="2:13" x14ac:dyDescent="0.25">
      <c r="C21" s="7" t="s">
        <v>43</v>
      </c>
      <c r="G21" s="7"/>
      <c r="H21" s="7"/>
      <c r="I21" s="7"/>
      <c r="J21" s="7"/>
      <c r="K21" s="7"/>
      <c r="L21" s="7"/>
      <c r="M21" s="7"/>
    </row>
    <row r="22" spans="2:13" x14ac:dyDescent="0.25">
      <c r="C22" s="7" t="s">
        <v>82</v>
      </c>
      <c r="G22" s="7"/>
      <c r="H22" s="7"/>
      <c r="I22" s="7"/>
      <c r="J22" s="7"/>
      <c r="K22" s="7"/>
      <c r="L22" s="7"/>
      <c r="M22" s="7"/>
    </row>
    <row r="23" spans="2:13" x14ac:dyDescent="0.25">
      <c r="C23" s="7" t="s">
        <v>44</v>
      </c>
      <c r="G23" s="7"/>
      <c r="H23" s="7"/>
      <c r="I23" s="7"/>
      <c r="J23" s="7"/>
      <c r="K23" s="7"/>
      <c r="L23" s="7"/>
      <c r="M23" s="7"/>
    </row>
    <row r="24" spans="2:13" x14ac:dyDescent="0.25">
      <c r="C24" s="7" t="s">
        <v>45</v>
      </c>
      <c r="G24" s="7"/>
      <c r="H24" s="7"/>
      <c r="I24" s="7"/>
      <c r="J24" s="7"/>
      <c r="K24" s="7"/>
      <c r="L24" s="7"/>
      <c r="M24" s="7"/>
    </row>
    <row r="25" spans="2:13" ht="15.6" x14ac:dyDescent="0.3">
      <c r="C25" s="13" t="s">
        <v>46</v>
      </c>
      <c r="D25" s="13"/>
      <c r="G25" s="13"/>
      <c r="H25" s="13"/>
      <c r="I25" s="13"/>
      <c r="J25" s="13"/>
      <c r="K25" s="13"/>
      <c r="L25" s="13"/>
      <c r="M25" s="13"/>
    </row>
    <row r="26" spans="2:13" x14ac:dyDescent="0.25">
      <c r="B26" s="6"/>
      <c r="E26" s="7"/>
      <c r="F26" s="7"/>
      <c r="G26" s="7"/>
      <c r="H26" s="7"/>
      <c r="I26" s="7"/>
      <c r="J26" s="7"/>
      <c r="K26" s="7"/>
      <c r="L26" s="7"/>
      <c r="M26" s="7"/>
    </row>
    <row r="27" spans="2:13" x14ac:dyDescent="0.25">
      <c r="B27" s="6"/>
      <c r="E27" s="7" t="s">
        <v>47</v>
      </c>
      <c r="F27" s="7"/>
      <c r="G27" s="7"/>
      <c r="H27" s="7"/>
      <c r="I27" s="7"/>
      <c r="J27" s="7"/>
      <c r="K27" s="7"/>
      <c r="L27" s="7"/>
      <c r="M27" s="7"/>
    </row>
    <row r="28" spans="2:13" x14ac:dyDescent="0.25">
      <c r="B28" s="6" t="s">
        <v>48</v>
      </c>
      <c r="E28" s="7"/>
      <c r="F28" s="7"/>
      <c r="G28" s="7"/>
      <c r="H28" s="7"/>
      <c r="I28" s="7"/>
      <c r="J28" s="7"/>
      <c r="K28" s="7"/>
      <c r="L28" s="7"/>
      <c r="M28" s="7"/>
    </row>
    <row r="29" spans="2:13" x14ac:dyDescent="0.25">
      <c r="B29" s="6"/>
      <c r="E29" s="7"/>
      <c r="F29" s="7"/>
      <c r="G29" s="7"/>
      <c r="H29" s="7"/>
      <c r="I29" s="7"/>
      <c r="J29" s="7"/>
      <c r="K29" s="7"/>
      <c r="L29" s="7"/>
      <c r="M29" s="7"/>
    </row>
    <row r="30" spans="2:13" x14ac:dyDescent="0.25">
      <c r="B30" s="6">
        <v>1</v>
      </c>
      <c r="C30" s="7" t="s">
        <v>84</v>
      </c>
      <c r="E30" s="7"/>
      <c r="F30" s="7"/>
      <c r="G30" s="7"/>
      <c r="H30" s="7"/>
      <c r="I30" s="7"/>
      <c r="J30" s="7"/>
      <c r="K30" s="7"/>
      <c r="L30" s="7"/>
      <c r="M30" s="7"/>
    </row>
    <row r="31" spans="2:13" x14ac:dyDescent="0.25">
      <c r="B31" s="6">
        <v>2</v>
      </c>
      <c r="C31" s="7" t="s">
        <v>85</v>
      </c>
      <c r="E31" s="7"/>
      <c r="F31" s="7"/>
      <c r="G31" s="7"/>
      <c r="H31" s="7"/>
      <c r="I31" s="7"/>
      <c r="J31" s="7"/>
      <c r="K31" s="7"/>
      <c r="L31" s="7"/>
      <c r="M31" s="7"/>
    </row>
    <row r="32" spans="2:13" x14ac:dyDescent="0.25">
      <c r="B32" s="6">
        <v>3</v>
      </c>
      <c r="C32" s="7" t="s">
        <v>109</v>
      </c>
      <c r="E32" s="7"/>
      <c r="F32" s="7"/>
      <c r="G32" s="7"/>
      <c r="H32" s="7"/>
      <c r="I32" s="7"/>
      <c r="J32" s="7"/>
      <c r="K32" s="7"/>
      <c r="L32" s="7"/>
      <c r="M32" s="7"/>
    </row>
    <row r="33" spans="2:16" x14ac:dyDescent="0.25">
      <c r="B33" s="6">
        <v>4</v>
      </c>
      <c r="C33" s="7" t="s">
        <v>87</v>
      </c>
      <c r="E33" s="7"/>
      <c r="F33" s="7"/>
      <c r="G33" s="7"/>
      <c r="H33" s="7"/>
      <c r="I33" s="7"/>
      <c r="J33" s="7"/>
      <c r="K33" s="7"/>
      <c r="L33" s="7"/>
      <c r="M33" s="7"/>
    </row>
    <row r="34" spans="2:16" x14ac:dyDescent="0.25">
      <c r="B34" s="6">
        <v>5</v>
      </c>
      <c r="C34" s="7" t="s">
        <v>364</v>
      </c>
      <c r="E34" s="7"/>
      <c r="F34" s="7"/>
      <c r="G34" s="7"/>
      <c r="H34" s="7"/>
      <c r="I34" s="7"/>
      <c r="J34" s="7"/>
      <c r="K34" s="7"/>
      <c r="L34" s="7"/>
      <c r="M34" s="7"/>
    </row>
    <row r="35" spans="2:16" x14ac:dyDescent="0.25">
      <c r="B35" s="6">
        <v>6</v>
      </c>
      <c r="C35" s="7" t="s">
        <v>69</v>
      </c>
      <c r="E35" s="7"/>
      <c r="F35" s="7"/>
      <c r="G35" s="7"/>
      <c r="H35" s="7"/>
      <c r="I35" s="7"/>
      <c r="J35" s="7"/>
      <c r="K35" s="7"/>
      <c r="L35" s="7"/>
      <c r="M35" s="7"/>
    </row>
    <row r="36" spans="2:16" x14ac:dyDescent="0.25">
      <c r="B36" s="6">
        <v>7</v>
      </c>
      <c r="C36" s="7" t="s">
        <v>91</v>
      </c>
      <c r="E36" s="7"/>
      <c r="F36" s="7"/>
      <c r="G36" s="7"/>
      <c r="H36" s="7"/>
      <c r="I36" s="7"/>
      <c r="J36" s="7"/>
      <c r="K36" s="7"/>
      <c r="L36" s="7"/>
      <c r="M36" s="7"/>
      <c r="N36" s="6"/>
    </row>
    <row r="37" spans="2:16" x14ac:dyDescent="0.25">
      <c r="B37" s="6">
        <v>8</v>
      </c>
      <c r="C37" s="7" t="s">
        <v>89</v>
      </c>
      <c r="E37" s="7"/>
      <c r="F37" s="7"/>
      <c r="G37" s="7"/>
      <c r="H37" s="7"/>
      <c r="I37" s="7"/>
      <c r="J37" s="7"/>
      <c r="K37" s="7"/>
      <c r="L37" s="7"/>
      <c r="M37" s="7"/>
      <c r="N37" s="6"/>
    </row>
    <row r="38" spans="2:16" x14ac:dyDescent="0.25">
      <c r="B38" s="6">
        <v>9</v>
      </c>
      <c r="C38" s="7" t="s">
        <v>92</v>
      </c>
      <c r="E38" s="7"/>
      <c r="F38" s="7"/>
      <c r="G38" s="7"/>
      <c r="H38" s="7"/>
      <c r="I38" s="7"/>
      <c r="J38" s="7"/>
      <c r="K38" s="7"/>
      <c r="L38" s="7"/>
      <c r="M38" s="7"/>
    </row>
    <row r="39" spans="2:16" x14ac:dyDescent="0.25">
      <c r="B39" s="6">
        <v>10</v>
      </c>
      <c r="C39" s="7" t="s">
        <v>365</v>
      </c>
      <c r="E39" s="7"/>
      <c r="F39" s="7"/>
      <c r="G39" s="7"/>
      <c r="H39" s="7"/>
      <c r="I39" s="7"/>
      <c r="J39" s="7"/>
      <c r="K39" s="7"/>
      <c r="L39" s="7"/>
      <c r="M39" s="7"/>
    </row>
    <row r="40" spans="2:16" x14ac:dyDescent="0.25">
      <c r="B40" s="6">
        <v>11</v>
      </c>
      <c r="C40" s="159" t="s">
        <v>363</v>
      </c>
      <c r="E40" s="7"/>
      <c r="F40" s="7"/>
      <c r="G40" s="7"/>
      <c r="H40" s="7"/>
      <c r="I40" s="7"/>
      <c r="J40" s="7"/>
      <c r="K40" s="7"/>
      <c r="L40" s="7"/>
      <c r="M40" s="7"/>
    </row>
    <row r="41" spans="2:16" x14ac:dyDescent="0.25">
      <c r="B41" s="6">
        <v>12</v>
      </c>
      <c r="C41" s="7" t="s">
        <v>378</v>
      </c>
      <c r="E41" s="7"/>
      <c r="F41" s="7"/>
      <c r="G41" s="7"/>
      <c r="H41" s="7"/>
      <c r="I41" s="7"/>
      <c r="J41" s="7"/>
      <c r="K41" s="7"/>
      <c r="L41" s="7"/>
      <c r="M41" s="7"/>
    </row>
    <row r="42" spans="2:16" x14ac:dyDescent="0.25">
      <c r="B42" s="6">
        <v>13</v>
      </c>
      <c r="E42" s="7"/>
      <c r="F42" s="7"/>
      <c r="G42" s="7"/>
      <c r="H42" s="7"/>
      <c r="I42" s="7"/>
      <c r="J42" s="7"/>
      <c r="K42" s="7"/>
      <c r="L42" s="7"/>
      <c r="M42" s="7"/>
    </row>
    <row r="43" spans="2:16" x14ac:dyDescent="0.25">
      <c r="B43" s="6"/>
      <c r="C43" s="7" t="s">
        <v>90</v>
      </c>
      <c r="E43" s="7"/>
      <c r="F43" s="7"/>
      <c r="G43" s="7"/>
      <c r="H43" s="7"/>
      <c r="I43" s="7"/>
      <c r="J43" s="7"/>
      <c r="K43" s="7"/>
      <c r="L43" s="7"/>
      <c r="M43" s="7"/>
    </row>
    <row r="44" spans="2:16" x14ac:dyDescent="0.25">
      <c r="B44" s="6"/>
      <c r="E44" s="7"/>
      <c r="F44" s="7"/>
      <c r="G44" s="7"/>
      <c r="H44" s="7"/>
      <c r="I44" s="7"/>
      <c r="J44" s="7"/>
      <c r="K44" s="7"/>
      <c r="L44" s="7"/>
      <c r="M44" s="7"/>
    </row>
    <row r="45" spans="2:16" x14ac:dyDescent="0.25">
      <c r="B45" s="6"/>
      <c r="E45" s="7"/>
      <c r="F45" s="7"/>
      <c r="G45" s="7"/>
      <c r="H45" s="7"/>
      <c r="I45" s="7"/>
      <c r="J45" s="7"/>
      <c r="K45" s="7"/>
      <c r="L45" s="7"/>
      <c r="M45" s="7"/>
      <c r="P45" s="7">
        <f>(12*12)/60</f>
        <v>2.4</v>
      </c>
    </row>
  </sheetData>
  <sortState xmlns:xlrd2="http://schemas.microsoft.com/office/spreadsheetml/2017/richdata2" ref="D29:K37">
    <sortCondition ref="D29:D37"/>
  </sortState>
  <mergeCells count="1">
    <mergeCell ref="E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7E826-EE1F-4084-B610-CC52C5F57708}">
  <dimension ref="B2:S30"/>
  <sheetViews>
    <sheetView topLeftCell="A17" zoomScale="90" zoomScaleNormal="90" workbookViewId="0">
      <selection activeCell="D22" sqref="D22"/>
    </sheetView>
  </sheetViews>
  <sheetFormatPr baseColWidth="10" defaultColWidth="8.88671875" defaultRowHeight="15.6" x14ac:dyDescent="0.3"/>
  <cols>
    <col min="1" max="1" width="6" customWidth="1"/>
    <col min="2" max="2" width="35" bestFit="1" customWidth="1"/>
    <col min="3" max="3" width="5.88671875" style="7" customWidth="1"/>
    <col min="4" max="8" width="9.6640625" style="6" customWidth="1"/>
    <col min="9" max="9" width="11.109375" style="2" bestFit="1" customWidth="1"/>
    <col min="10" max="10" width="9.6640625" style="2" customWidth="1"/>
    <col min="11" max="13" width="9.6640625" customWidth="1"/>
    <col min="14" max="14" width="8.88671875" style="2"/>
  </cols>
  <sheetData>
    <row r="2" spans="2:19" x14ac:dyDescent="0.3">
      <c r="M2" s="6">
        <f>13*12</f>
        <v>156</v>
      </c>
      <c r="N2" s="6"/>
      <c r="O2" s="6">
        <f>M2/60</f>
        <v>2.6</v>
      </c>
    </row>
    <row r="3" spans="2:19" x14ac:dyDescent="0.3">
      <c r="B3" s="31"/>
      <c r="C3" s="8"/>
      <c r="K3" s="23" t="s">
        <v>48</v>
      </c>
    </row>
    <row r="4" spans="2:19" x14ac:dyDescent="0.3">
      <c r="B4" s="8"/>
      <c r="E4" s="9" t="s">
        <v>30</v>
      </c>
      <c r="K4" s="6">
        <v>1</v>
      </c>
      <c r="L4" t="s">
        <v>84</v>
      </c>
      <c r="N4"/>
    </row>
    <row r="5" spans="2:19" x14ac:dyDescent="0.3">
      <c r="C5" s="8"/>
      <c r="K5" s="6">
        <v>2</v>
      </c>
      <c r="L5" t="s">
        <v>86</v>
      </c>
      <c r="N5"/>
    </row>
    <row r="6" spans="2:19" s="32" customFormat="1" x14ac:dyDescent="0.3">
      <c r="B6" s="10" t="s">
        <v>56</v>
      </c>
      <c r="C6" s="11"/>
      <c r="D6" s="10">
        <v>1</v>
      </c>
      <c r="E6" s="10">
        <v>2</v>
      </c>
      <c r="F6" s="10">
        <v>3</v>
      </c>
      <c r="G6" s="10">
        <v>4</v>
      </c>
      <c r="H6" s="10">
        <v>5</v>
      </c>
      <c r="I6" s="33" t="s">
        <v>57</v>
      </c>
      <c r="J6" s="33"/>
      <c r="K6" s="6">
        <v>3</v>
      </c>
      <c r="L6" t="s">
        <v>85</v>
      </c>
      <c r="M6"/>
      <c r="N6"/>
      <c r="O6"/>
      <c r="P6"/>
      <c r="Q6"/>
      <c r="R6"/>
      <c r="S6"/>
    </row>
    <row r="7" spans="2:19" ht="16.2" thickBot="1" x14ac:dyDescent="0.35">
      <c r="B7" s="8"/>
      <c r="C7" s="8"/>
      <c r="F7" s="6" t="s">
        <v>40</v>
      </c>
      <c r="K7" s="6">
        <v>4</v>
      </c>
      <c r="L7" t="s">
        <v>83</v>
      </c>
      <c r="N7"/>
    </row>
    <row r="8" spans="2:19" x14ac:dyDescent="0.3">
      <c r="B8" s="14" t="s">
        <v>32</v>
      </c>
      <c r="C8" s="15"/>
      <c r="D8" s="34"/>
      <c r="E8" s="34"/>
      <c r="F8" s="34"/>
      <c r="G8" s="34"/>
      <c r="H8" s="35"/>
      <c r="I8" s="2">
        <f>SUM(D8:H8)/40*10</f>
        <v>0</v>
      </c>
      <c r="J8" s="36"/>
      <c r="K8" s="6">
        <v>5</v>
      </c>
      <c r="L8" t="s">
        <v>87</v>
      </c>
      <c r="N8"/>
    </row>
    <row r="9" spans="2:19" x14ac:dyDescent="0.3">
      <c r="B9" s="16" t="s">
        <v>33</v>
      </c>
      <c r="C9" s="15"/>
      <c r="D9" s="34"/>
      <c r="E9" s="34"/>
      <c r="F9" s="34"/>
      <c r="G9" s="34"/>
      <c r="H9" s="35"/>
      <c r="I9" s="2">
        <f t="shared" ref="I9:I14" si="0">SUM(D9:H9)/40*10</f>
        <v>0</v>
      </c>
      <c r="J9" s="36"/>
      <c r="K9" s="6">
        <v>6</v>
      </c>
      <c r="L9" t="s">
        <v>88</v>
      </c>
      <c r="N9"/>
    </row>
    <row r="10" spans="2:19" x14ac:dyDescent="0.3">
      <c r="B10" s="16" t="s">
        <v>34</v>
      </c>
      <c r="C10" s="8"/>
      <c r="D10" s="34"/>
      <c r="E10" s="34"/>
      <c r="F10" s="34"/>
      <c r="G10" s="34"/>
      <c r="H10" s="35"/>
      <c r="I10" s="2">
        <f t="shared" si="0"/>
        <v>0</v>
      </c>
      <c r="J10" s="36"/>
      <c r="K10" s="6">
        <v>7</v>
      </c>
      <c r="L10" t="s">
        <v>69</v>
      </c>
      <c r="N10"/>
    </row>
    <row r="11" spans="2:19" x14ac:dyDescent="0.3">
      <c r="B11" s="16" t="s">
        <v>35</v>
      </c>
      <c r="C11" s="15"/>
      <c r="D11" s="34"/>
      <c r="E11" s="34"/>
      <c r="F11" s="34"/>
      <c r="G11" s="34"/>
      <c r="H11" s="35"/>
      <c r="I11" s="2">
        <f t="shared" si="0"/>
        <v>0</v>
      </c>
      <c r="J11" s="36"/>
      <c r="K11" s="6">
        <v>8</v>
      </c>
      <c r="L11" t="s">
        <v>91</v>
      </c>
      <c r="N11"/>
    </row>
    <row r="12" spans="2:19" x14ac:dyDescent="0.3">
      <c r="B12" s="16" t="s">
        <v>36</v>
      </c>
      <c r="C12" s="8"/>
      <c r="D12" s="34"/>
      <c r="E12" s="34"/>
      <c r="F12" s="34"/>
      <c r="G12" s="34"/>
      <c r="H12" s="35"/>
      <c r="I12" s="2">
        <f t="shared" si="0"/>
        <v>0</v>
      </c>
      <c r="J12" s="36"/>
      <c r="K12" s="6">
        <v>9</v>
      </c>
      <c r="L12" t="s">
        <v>90</v>
      </c>
      <c r="N12"/>
    </row>
    <row r="13" spans="2:19" x14ac:dyDescent="0.3">
      <c r="B13" s="16" t="s">
        <v>37</v>
      </c>
      <c r="C13" s="15"/>
      <c r="D13" s="34"/>
      <c r="E13" s="34"/>
      <c r="F13" s="34"/>
      <c r="G13" s="34"/>
      <c r="H13" s="35"/>
      <c r="I13" s="2">
        <f t="shared" si="0"/>
        <v>0</v>
      </c>
      <c r="J13" s="36"/>
      <c r="K13" s="6">
        <v>10</v>
      </c>
      <c r="L13" t="s">
        <v>89</v>
      </c>
      <c r="N13"/>
    </row>
    <row r="14" spans="2:19" ht="16.2" thickBot="1" x14ac:dyDescent="0.35">
      <c r="B14" s="17" t="s">
        <v>38</v>
      </c>
      <c r="C14" s="8"/>
      <c r="D14" s="34"/>
      <c r="E14" s="34"/>
      <c r="F14" s="34"/>
      <c r="G14" s="34"/>
      <c r="H14" s="35"/>
      <c r="I14" s="2">
        <f t="shared" si="0"/>
        <v>0</v>
      </c>
      <c r="J14" s="36"/>
      <c r="K14" s="6">
        <v>11</v>
      </c>
      <c r="L14" t="s">
        <v>84</v>
      </c>
      <c r="N14"/>
    </row>
    <row r="15" spans="2:19" ht="16.2" thickBot="1" x14ac:dyDescent="0.35">
      <c r="B15" s="8"/>
      <c r="C15" s="15"/>
      <c r="E15" s="6" t="s">
        <v>40</v>
      </c>
      <c r="H15" s="6" t="s">
        <v>40</v>
      </c>
      <c r="J15" s="36"/>
      <c r="K15" s="6">
        <v>12</v>
      </c>
      <c r="L15" t="s">
        <v>85</v>
      </c>
      <c r="N15"/>
    </row>
    <row r="16" spans="2:19" x14ac:dyDescent="0.3">
      <c r="B16" s="18" t="s">
        <v>58</v>
      </c>
      <c r="C16" s="8"/>
      <c r="D16" s="19">
        <f>SUM(D8:D15)</f>
        <v>0</v>
      </c>
      <c r="E16" s="19">
        <f t="shared" ref="E16:H16" si="1">SUM(E8:E15)</f>
        <v>0</v>
      </c>
      <c r="F16" s="19">
        <f t="shared" si="1"/>
        <v>0</v>
      </c>
      <c r="G16" s="19">
        <f t="shared" si="1"/>
        <v>0</v>
      </c>
      <c r="H16" s="19">
        <f t="shared" si="1"/>
        <v>0</v>
      </c>
      <c r="I16" s="99">
        <f>SUM(D16:H16)</f>
        <v>0</v>
      </c>
      <c r="J16" s="36"/>
      <c r="K16" s="6">
        <v>13</v>
      </c>
      <c r="L16" t="s">
        <v>92</v>
      </c>
      <c r="N16"/>
    </row>
    <row r="17" spans="2:16" ht="18.600000000000001" thickBot="1" x14ac:dyDescent="0.4">
      <c r="B17" s="38" t="s">
        <v>41</v>
      </c>
      <c r="C17" s="13"/>
      <c r="D17" s="39">
        <f>(D16/70)*10</f>
        <v>0</v>
      </c>
      <c r="E17" s="39">
        <f t="shared" ref="E17:H17" si="2">(E16/70)*10</f>
        <v>0</v>
      </c>
      <c r="F17" s="39">
        <f t="shared" si="2"/>
        <v>0</v>
      </c>
      <c r="G17" s="39">
        <f t="shared" si="2"/>
        <v>0</v>
      </c>
      <c r="H17" s="39">
        <f t="shared" si="2"/>
        <v>0</v>
      </c>
      <c r="I17" s="106">
        <f>SUM(D17:H17)/40*10</f>
        <v>0</v>
      </c>
      <c r="J17" s="36"/>
    </row>
    <row r="18" spans="2:16" x14ac:dyDescent="0.3">
      <c r="B18" s="8"/>
      <c r="J18" s="36"/>
    </row>
    <row r="19" spans="2:16" x14ac:dyDescent="0.3">
      <c r="B19" s="10" t="s">
        <v>59</v>
      </c>
      <c r="C19" s="11"/>
      <c r="D19" s="40">
        <v>1</v>
      </c>
      <c r="E19" s="40">
        <v>2</v>
      </c>
      <c r="F19" s="40">
        <v>3</v>
      </c>
      <c r="G19" s="40">
        <v>4</v>
      </c>
      <c r="H19" s="40">
        <v>5</v>
      </c>
      <c r="I19" s="40">
        <v>6</v>
      </c>
      <c r="J19" s="40">
        <v>7</v>
      </c>
      <c r="K19" s="40">
        <v>8</v>
      </c>
      <c r="L19" s="40">
        <v>9</v>
      </c>
      <c r="M19" s="40">
        <v>10</v>
      </c>
      <c r="N19" s="40">
        <v>11</v>
      </c>
      <c r="O19" s="40">
        <v>12</v>
      </c>
      <c r="P19" s="40">
        <v>13</v>
      </c>
    </row>
    <row r="20" spans="2:16" ht="16.2" thickBot="1" x14ac:dyDescent="0.35">
      <c r="B20" s="8"/>
      <c r="C20" s="8"/>
      <c r="D20" s="6" t="s">
        <v>40</v>
      </c>
    </row>
    <row r="21" spans="2:16" x14ac:dyDescent="0.3">
      <c r="B21" s="14" t="s">
        <v>32</v>
      </c>
      <c r="C21" s="15"/>
      <c r="D21" s="42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99"/>
    </row>
    <row r="22" spans="2:16" x14ac:dyDescent="0.3">
      <c r="B22" s="16" t="s">
        <v>33</v>
      </c>
      <c r="C22" s="15"/>
      <c r="D22" s="10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102"/>
    </row>
    <row r="23" spans="2:16" x14ac:dyDescent="0.3">
      <c r="B23" s="16" t="s">
        <v>34</v>
      </c>
      <c r="C23" s="8"/>
      <c r="D23" s="10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102"/>
    </row>
    <row r="24" spans="2:16" x14ac:dyDescent="0.3">
      <c r="B24" s="16" t="s">
        <v>35</v>
      </c>
      <c r="C24" s="15"/>
      <c r="D24" s="10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102"/>
    </row>
    <row r="25" spans="2:16" x14ac:dyDescent="0.3">
      <c r="B25" s="16" t="s">
        <v>60</v>
      </c>
      <c r="C25" s="8"/>
      <c r="D25" s="10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102"/>
    </row>
    <row r="26" spans="2:16" x14ac:dyDescent="0.3">
      <c r="B26" s="16" t="s">
        <v>37</v>
      </c>
      <c r="C26" s="15"/>
      <c r="D26" s="10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102"/>
    </row>
    <row r="27" spans="2:16" ht="16.2" thickBot="1" x14ac:dyDescent="0.35">
      <c r="B27" s="17" t="s">
        <v>38</v>
      </c>
      <c r="C27" s="8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5"/>
    </row>
    <row r="28" spans="2:16" ht="16.2" thickBot="1" x14ac:dyDescent="0.35">
      <c r="B28" s="8"/>
      <c r="C28" s="15"/>
      <c r="E28" s="2"/>
    </row>
    <row r="29" spans="2:16" x14ac:dyDescent="0.3">
      <c r="B29" s="18" t="s">
        <v>106</v>
      </c>
      <c r="C29" s="8"/>
      <c r="D29" s="42"/>
      <c r="E29" s="20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99"/>
    </row>
    <row r="30" spans="2:16" ht="17.399999999999999" thickBot="1" x14ac:dyDescent="0.35">
      <c r="B30" s="38" t="s">
        <v>41</v>
      </c>
      <c r="C30" s="13"/>
      <c r="D30" s="22">
        <f>D29/280*10</f>
        <v>0</v>
      </c>
      <c r="E30" s="22">
        <f t="shared" ref="E30:P30" si="3">E29/280*10</f>
        <v>0</v>
      </c>
      <c r="F30" s="22">
        <f t="shared" si="3"/>
        <v>0</v>
      </c>
      <c r="G30" s="22">
        <f t="shared" si="3"/>
        <v>0</v>
      </c>
      <c r="H30" s="22">
        <f t="shared" si="3"/>
        <v>0</v>
      </c>
      <c r="I30" s="22">
        <f t="shared" si="3"/>
        <v>0</v>
      </c>
      <c r="J30" s="22">
        <f t="shared" si="3"/>
        <v>0</v>
      </c>
      <c r="K30" s="22">
        <f t="shared" si="3"/>
        <v>0</v>
      </c>
      <c r="L30" s="22">
        <f t="shared" si="3"/>
        <v>0</v>
      </c>
      <c r="M30" s="22">
        <f t="shared" si="3"/>
        <v>0</v>
      </c>
      <c r="N30" s="22">
        <f t="shared" si="3"/>
        <v>0</v>
      </c>
      <c r="O30" s="22">
        <f t="shared" si="3"/>
        <v>0</v>
      </c>
      <c r="P30" s="22">
        <f t="shared" si="3"/>
        <v>0</v>
      </c>
    </row>
  </sheetData>
  <sortState xmlns:xlrd2="http://schemas.microsoft.com/office/spreadsheetml/2017/richdata2" ref="K4:L16">
    <sortCondition ref="K4:K1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21F1-914A-4A48-81A4-92BEBC9B0335}">
  <dimension ref="A1:Y88"/>
  <sheetViews>
    <sheetView view="pageBreakPreview" topLeftCell="A31" zoomScale="60" zoomScaleNormal="60" workbookViewId="0">
      <selection activeCell="K51" sqref="K51"/>
    </sheetView>
  </sheetViews>
  <sheetFormatPr baseColWidth="10" defaultColWidth="11.44140625" defaultRowHeight="15" x14ac:dyDescent="0.25"/>
  <cols>
    <col min="1" max="1" width="2.6640625" style="7" customWidth="1"/>
    <col min="2" max="2" width="51.109375" style="8" bestFit="1" customWidth="1"/>
    <col min="3" max="3" width="4.109375" style="8" customWidth="1"/>
    <col min="4" max="4" width="4.88671875" style="6" bestFit="1" customWidth="1"/>
    <col min="5" max="8" width="3.88671875" style="6" customWidth="1"/>
    <col min="9" max="9" width="10" style="7" customWidth="1"/>
    <col min="10" max="10" width="55.77734375" style="7" bestFit="1" customWidth="1"/>
    <col min="11" max="11" width="4.109375" style="7" customWidth="1"/>
    <col min="12" max="12" width="4.88671875" style="7" bestFit="1" customWidth="1"/>
    <col min="13" max="16" width="3.88671875" style="7" customWidth="1"/>
    <col min="17" max="17" width="8.6640625" style="7" customWidth="1"/>
    <col min="18" max="18" width="64.33203125" style="7" customWidth="1"/>
    <col min="19" max="19" width="4.109375" style="7" customWidth="1"/>
    <col min="20" max="20" width="4.88671875" style="7" customWidth="1"/>
    <col min="21" max="24" width="3.88671875" style="7" customWidth="1"/>
    <col min="25" max="25" width="6.6640625" style="7" customWidth="1"/>
    <col min="26" max="16384" width="11.44140625" style="7"/>
  </cols>
  <sheetData>
    <row r="1" spans="1:25" x14ac:dyDescent="0.25">
      <c r="L1" s="6"/>
      <c r="M1" s="6"/>
      <c r="N1" s="6"/>
      <c r="O1" s="6"/>
      <c r="P1" s="6"/>
      <c r="T1" s="6"/>
      <c r="U1" s="6"/>
      <c r="V1" s="6"/>
      <c r="W1" s="6"/>
      <c r="X1" s="6"/>
    </row>
    <row r="2" spans="1:25" x14ac:dyDescent="0.25">
      <c r="K2" s="8"/>
      <c r="L2" s="6"/>
      <c r="M2" s="6"/>
      <c r="N2" s="6"/>
      <c r="O2" s="6"/>
      <c r="P2" s="6"/>
      <c r="S2" s="8"/>
      <c r="T2" s="6"/>
      <c r="U2" s="6"/>
      <c r="V2" s="6"/>
      <c r="W2" s="6"/>
      <c r="X2" s="6"/>
    </row>
    <row r="3" spans="1:25" ht="21" x14ac:dyDescent="0.4">
      <c r="A3" s="23" t="s">
        <v>40</v>
      </c>
      <c r="B3" s="24" t="s">
        <v>99</v>
      </c>
      <c r="C3" s="25"/>
      <c r="D3" s="25"/>
      <c r="E3" s="25"/>
      <c r="F3" s="25"/>
      <c r="G3" s="25"/>
      <c r="H3" s="25"/>
      <c r="I3" s="25"/>
      <c r="J3" s="24" t="s">
        <v>50</v>
      </c>
      <c r="K3" s="26"/>
      <c r="L3" s="27"/>
      <c r="M3" s="27"/>
      <c r="N3" s="27"/>
      <c r="O3" s="27"/>
      <c r="P3" s="27"/>
      <c r="Q3" s="25"/>
      <c r="R3" s="24" t="s">
        <v>97</v>
      </c>
      <c r="S3" s="26"/>
      <c r="T3" s="27"/>
      <c r="U3" s="27"/>
      <c r="V3" s="27"/>
      <c r="W3" s="27"/>
      <c r="X3" s="27"/>
      <c r="Y3" s="25"/>
    </row>
    <row r="4" spans="1:25" ht="21" x14ac:dyDescent="0.4">
      <c r="B4" s="24" t="s">
        <v>52</v>
      </c>
      <c r="C4" s="26"/>
      <c r="D4" s="28">
        <v>10</v>
      </c>
      <c r="E4" s="28">
        <v>9</v>
      </c>
      <c r="F4" s="28">
        <v>8</v>
      </c>
      <c r="G4" s="28">
        <v>7</v>
      </c>
      <c r="H4" s="28">
        <v>6</v>
      </c>
      <c r="I4" s="25" t="s">
        <v>40</v>
      </c>
      <c r="J4" s="24" t="s">
        <v>367</v>
      </c>
      <c r="K4" s="26"/>
      <c r="L4" s="28">
        <v>10</v>
      </c>
      <c r="M4" s="28">
        <v>9</v>
      </c>
      <c r="N4" s="28">
        <v>8</v>
      </c>
      <c r="O4" s="28">
        <v>7</v>
      </c>
      <c r="P4" s="28">
        <v>6</v>
      </c>
      <c r="Q4" s="25"/>
      <c r="R4" s="24" t="s">
        <v>366</v>
      </c>
      <c r="S4" s="26"/>
      <c r="T4" s="28">
        <v>10</v>
      </c>
      <c r="U4" s="28">
        <v>9</v>
      </c>
      <c r="V4" s="28">
        <v>8</v>
      </c>
      <c r="W4" s="28">
        <v>7</v>
      </c>
      <c r="X4" s="28">
        <v>6</v>
      </c>
      <c r="Y4" s="25"/>
    </row>
    <row r="5" spans="1:25" ht="20.399999999999999" x14ac:dyDescent="0.35">
      <c r="B5" s="26"/>
      <c r="C5" s="26"/>
      <c r="D5" s="27"/>
      <c r="E5" s="27"/>
      <c r="F5" s="27"/>
      <c r="G5" s="27"/>
      <c r="H5" s="27"/>
      <c r="I5" s="25"/>
      <c r="J5" s="26"/>
      <c r="K5" s="26"/>
      <c r="L5" s="27"/>
      <c r="M5" s="27"/>
      <c r="N5" s="27"/>
      <c r="O5" s="27"/>
      <c r="P5" s="27"/>
      <c r="Q5" s="25"/>
      <c r="R5" s="26"/>
      <c r="S5" s="26"/>
      <c r="T5" s="27"/>
      <c r="U5" s="27"/>
      <c r="V5" s="27"/>
      <c r="W5" s="27"/>
      <c r="X5" s="27"/>
      <c r="Y5" s="25"/>
    </row>
    <row r="6" spans="1:25" ht="20.399999999999999" x14ac:dyDescent="0.35">
      <c r="B6" s="29" t="s">
        <v>32</v>
      </c>
      <c r="C6" s="30"/>
      <c r="D6" s="28"/>
      <c r="E6" s="28"/>
      <c r="F6" s="28"/>
      <c r="G6" s="28"/>
      <c r="H6" s="28"/>
      <c r="I6" s="25"/>
      <c r="J6" s="29" t="s">
        <v>32</v>
      </c>
      <c r="K6" s="30"/>
      <c r="L6" s="28"/>
      <c r="M6" s="28"/>
      <c r="N6" s="28"/>
      <c r="O6" s="28"/>
      <c r="P6" s="28"/>
      <c r="Q6" s="25"/>
      <c r="R6" s="29" t="s">
        <v>32</v>
      </c>
      <c r="S6" s="30"/>
      <c r="T6" s="28"/>
      <c r="U6" s="28"/>
      <c r="V6" s="28"/>
      <c r="W6" s="28"/>
      <c r="X6" s="28"/>
      <c r="Y6" s="25"/>
    </row>
    <row r="7" spans="1:25" ht="20.399999999999999" x14ac:dyDescent="0.35">
      <c r="B7" s="26"/>
      <c r="C7" s="26"/>
      <c r="D7" s="27"/>
      <c r="E7" s="27"/>
      <c r="F7" s="27"/>
      <c r="G7" s="27"/>
      <c r="H7" s="27"/>
      <c r="I7" s="25"/>
      <c r="J7" s="26"/>
      <c r="K7" s="26"/>
      <c r="L7" s="27"/>
      <c r="M7" s="27"/>
      <c r="N7" s="27"/>
      <c r="O7" s="27"/>
      <c r="P7" s="27"/>
      <c r="Q7" s="25"/>
      <c r="R7" s="26"/>
      <c r="S7" s="26"/>
      <c r="T7" s="27"/>
      <c r="U7" s="27"/>
      <c r="V7" s="27"/>
      <c r="W7" s="27"/>
      <c r="X7" s="27"/>
      <c r="Y7" s="25"/>
    </row>
    <row r="8" spans="1:25" ht="20.399999999999999" x14ac:dyDescent="0.35">
      <c r="B8" s="29" t="s">
        <v>53</v>
      </c>
      <c r="C8" s="30"/>
      <c r="D8" s="28"/>
      <c r="E8" s="28"/>
      <c r="F8" s="28"/>
      <c r="G8" s="28"/>
      <c r="H8" s="28"/>
      <c r="I8" s="25"/>
      <c r="J8" s="29" t="s">
        <v>53</v>
      </c>
      <c r="K8" s="30"/>
      <c r="L8" s="28"/>
      <c r="M8" s="28"/>
      <c r="N8" s="28"/>
      <c r="O8" s="28"/>
      <c r="P8" s="28"/>
      <c r="Q8" s="25"/>
      <c r="R8" s="29" t="s">
        <v>53</v>
      </c>
      <c r="S8" s="30"/>
      <c r="T8" s="28"/>
      <c r="U8" s="28"/>
      <c r="V8" s="28"/>
      <c r="W8" s="28"/>
      <c r="X8" s="28"/>
      <c r="Y8" s="25"/>
    </row>
    <row r="9" spans="1:25" ht="20.399999999999999" x14ac:dyDescent="0.35">
      <c r="B9" s="26"/>
      <c r="C9" s="26"/>
      <c r="D9" s="27"/>
      <c r="E9" s="27"/>
      <c r="F9" s="27"/>
      <c r="G9" s="27"/>
      <c r="H9" s="27"/>
      <c r="I9" s="25"/>
      <c r="J9" s="26"/>
      <c r="K9" s="26"/>
      <c r="L9" s="27"/>
      <c r="M9" s="27"/>
      <c r="N9" s="27"/>
      <c r="O9" s="27"/>
      <c r="P9" s="27"/>
      <c r="Q9" s="25"/>
      <c r="R9" s="26"/>
      <c r="S9" s="26"/>
      <c r="T9" s="27"/>
      <c r="U9" s="27"/>
      <c r="V9" s="27"/>
      <c r="W9" s="27"/>
      <c r="X9" s="27"/>
      <c r="Y9" s="25"/>
    </row>
    <row r="10" spans="1:25" ht="20.399999999999999" x14ac:dyDescent="0.35">
      <c r="B10" s="29" t="s">
        <v>34</v>
      </c>
      <c r="C10" s="30"/>
      <c r="D10" s="28"/>
      <c r="E10" s="28"/>
      <c r="F10" s="28"/>
      <c r="G10" s="28"/>
      <c r="H10" s="28"/>
      <c r="I10" s="25"/>
      <c r="J10" s="29" t="s">
        <v>34</v>
      </c>
      <c r="K10" s="30"/>
      <c r="L10" s="28"/>
      <c r="M10" s="28"/>
      <c r="N10" s="28"/>
      <c r="O10" s="28"/>
      <c r="P10" s="28"/>
      <c r="Q10" s="25"/>
      <c r="R10" s="29" t="s">
        <v>34</v>
      </c>
      <c r="S10" s="30"/>
      <c r="T10" s="28"/>
      <c r="U10" s="28"/>
      <c r="V10" s="28"/>
      <c r="W10" s="28"/>
      <c r="X10" s="28"/>
      <c r="Y10" s="25"/>
    </row>
    <row r="11" spans="1:25" ht="20.399999999999999" x14ac:dyDescent="0.35">
      <c r="B11" s="26"/>
      <c r="C11" s="26"/>
      <c r="D11" s="27"/>
      <c r="E11" s="27"/>
      <c r="F11" s="27"/>
      <c r="G11" s="27"/>
      <c r="H11" s="27"/>
      <c r="I11" s="25"/>
      <c r="J11" s="26"/>
      <c r="K11" s="26"/>
      <c r="L11" s="27"/>
      <c r="M11" s="27"/>
      <c r="N11" s="27"/>
      <c r="O11" s="27"/>
      <c r="P11" s="27"/>
      <c r="Q11" s="25"/>
      <c r="R11" s="26"/>
      <c r="S11" s="26"/>
      <c r="T11" s="27"/>
      <c r="U11" s="27"/>
      <c r="V11" s="27"/>
      <c r="W11" s="27"/>
      <c r="X11" s="27"/>
      <c r="Y11" s="25"/>
    </row>
    <row r="12" spans="1:25" ht="20.399999999999999" x14ac:dyDescent="0.35">
      <c r="B12" s="29" t="s">
        <v>54</v>
      </c>
      <c r="C12" s="30"/>
      <c r="D12" s="28"/>
      <c r="E12" s="28"/>
      <c r="F12" s="28"/>
      <c r="G12" s="28"/>
      <c r="H12" s="28"/>
      <c r="I12" s="25"/>
      <c r="J12" s="29" t="s">
        <v>54</v>
      </c>
      <c r="K12" s="30"/>
      <c r="L12" s="28"/>
      <c r="M12" s="28"/>
      <c r="N12" s="28"/>
      <c r="O12" s="28"/>
      <c r="P12" s="28"/>
      <c r="Q12" s="25"/>
      <c r="R12" s="29" t="s">
        <v>54</v>
      </c>
      <c r="S12" s="30"/>
      <c r="T12" s="28"/>
      <c r="U12" s="28"/>
      <c r="V12" s="28"/>
      <c r="W12" s="28"/>
      <c r="X12" s="28"/>
      <c r="Y12" s="25"/>
    </row>
    <row r="13" spans="1:25" ht="20.399999999999999" x14ac:dyDescent="0.35">
      <c r="B13" s="26"/>
      <c r="C13" s="26"/>
      <c r="D13" s="27"/>
      <c r="E13" s="27"/>
      <c r="F13" s="27"/>
      <c r="G13" s="27"/>
      <c r="H13" s="27"/>
      <c r="I13" s="25"/>
      <c r="J13" s="26"/>
      <c r="K13" s="26"/>
      <c r="L13" s="27"/>
      <c r="M13" s="27"/>
      <c r="N13" s="27"/>
      <c r="O13" s="27"/>
      <c r="P13" s="27"/>
      <c r="Q13" s="25"/>
      <c r="R13" s="26"/>
      <c r="S13" s="26"/>
      <c r="T13" s="27"/>
      <c r="U13" s="27"/>
      <c r="V13" s="27"/>
      <c r="W13" s="27"/>
      <c r="X13" s="27"/>
      <c r="Y13" s="25"/>
    </row>
    <row r="14" spans="1:25" ht="20.399999999999999" x14ac:dyDescent="0.35">
      <c r="B14" s="29" t="s">
        <v>36</v>
      </c>
      <c r="C14" s="30"/>
      <c r="D14" s="28"/>
      <c r="E14" s="28"/>
      <c r="F14" s="28"/>
      <c r="G14" s="28"/>
      <c r="H14" s="28"/>
      <c r="I14" s="25"/>
      <c r="J14" s="29" t="s">
        <v>36</v>
      </c>
      <c r="K14" s="30"/>
      <c r="L14" s="28"/>
      <c r="M14" s="28"/>
      <c r="N14" s="28"/>
      <c r="O14" s="28"/>
      <c r="P14" s="28"/>
      <c r="Q14" s="25"/>
      <c r="R14" s="29" t="s">
        <v>36</v>
      </c>
      <c r="S14" s="30"/>
      <c r="T14" s="28"/>
      <c r="U14" s="28"/>
      <c r="V14" s="28"/>
      <c r="W14" s="28"/>
      <c r="X14" s="28"/>
      <c r="Y14" s="25"/>
    </row>
    <row r="15" spans="1:25" ht="20.399999999999999" x14ac:dyDescent="0.35">
      <c r="B15" s="26"/>
      <c r="C15" s="26"/>
      <c r="D15" s="27"/>
      <c r="E15" s="27"/>
      <c r="F15" s="27"/>
      <c r="G15" s="27"/>
      <c r="H15" s="27"/>
      <c r="I15" s="25"/>
      <c r="J15" s="26"/>
      <c r="K15" s="26"/>
      <c r="L15" s="27"/>
      <c r="M15" s="27"/>
      <c r="N15" s="27"/>
      <c r="O15" s="27"/>
      <c r="P15" s="27"/>
      <c r="Q15" s="25"/>
      <c r="R15" s="26"/>
      <c r="S15" s="26"/>
      <c r="T15" s="27"/>
      <c r="U15" s="27"/>
      <c r="V15" s="27"/>
      <c r="W15" s="27"/>
      <c r="X15" s="27"/>
      <c r="Y15" s="25"/>
    </row>
    <row r="16" spans="1:25" ht="20.399999999999999" x14ac:dyDescent="0.35">
      <c r="B16" s="29" t="s">
        <v>37</v>
      </c>
      <c r="C16" s="30"/>
      <c r="D16" s="28"/>
      <c r="E16" s="28"/>
      <c r="F16" s="28"/>
      <c r="G16" s="28"/>
      <c r="H16" s="28"/>
      <c r="I16" s="25"/>
      <c r="J16" s="29" t="s">
        <v>37</v>
      </c>
      <c r="K16" s="30"/>
      <c r="L16" s="28"/>
      <c r="M16" s="28"/>
      <c r="N16" s="28"/>
      <c r="O16" s="28"/>
      <c r="P16" s="28"/>
      <c r="Q16" s="25"/>
      <c r="R16" s="29" t="s">
        <v>37</v>
      </c>
      <c r="S16" s="30"/>
      <c r="T16" s="28"/>
      <c r="U16" s="28"/>
      <c r="V16" s="28"/>
      <c r="W16" s="28"/>
      <c r="X16" s="28"/>
      <c r="Y16" s="25"/>
    </row>
    <row r="17" spans="2:25" ht="20.399999999999999" x14ac:dyDescent="0.35">
      <c r="B17" s="26"/>
      <c r="C17" s="26"/>
      <c r="D17" s="27"/>
      <c r="E17" s="27"/>
      <c r="F17" s="27"/>
      <c r="G17" s="27"/>
      <c r="H17" s="27"/>
      <c r="I17" s="25"/>
      <c r="J17" s="26"/>
      <c r="K17" s="26"/>
      <c r="L17" s="27"/>
      <c r="M17" s="27"/>
      <c r="N17" s="27"/>
      <c r="O17" s="27"/>
      <c r="P17" s="27"/>
      <c r="Q17" s="25"/>
      <c r="R17" s="26"/>
      <c r="S17" s="26"/>
      <c r="T17" s="27"/>
      <c r="U17" s="27"/>
      <c r="V17" s="27"/>
      <c r="W17" s="27"/>
      <c r="X17" s="27"/>
      <c r="Y17" s="25"/>
    </row>
    <row r="18" spans="2:25" ht="20.399999999999999" x14ac:dyDescent="0.35">
      <c r="B18" s="29" t="s">
        <v>38</v>
      </c>
      <c r="C18" s="30"/>
      <c r="D18" s="28"/>
      <c r="E18" s="28"/>
      <c r="F18" s="28"/>
      <c r="G18" s="28"/>
      <c r="H18" s="28"/>
      <c r="I18" s="25"/>
      <c r="J18" s="29" t="s">
        <v>38</v>
      </c>
      <c r="K18" s="30"/>
      <c r="L18" s="28"/>
      <c r="M18" s="28"/>
      <c r="N18" s="28"/>
      <c r="O18" s="28"/>
      <c r="P18" s="28"/>
      <c r="Q18" s="25"/>
      <c r="R18" s="29" t="s">
        <v>38</v>
      </c>
      <c r="S18" s="30"/>
      <c r="T18" s="28"/>
      <c r="U18" s="28"/>
      <c r="V18" s="28"/>
      <c r="W18" s="28"/>
      <c r="X18" s="28"/>
      <c r="Y18" s="25"/>
    </row>
    <row r="19" spans="2:25" ht="20.399999999999999" x14ac:dyDescent="0.35">
      <c r="B19" s="26"/>
      <c r="C19" s="26"/>
      <c r="D19" s="27"/>
      <c r="E19" s="27"/>
      <c r="F19" s="27"/>
      <c r="G19" s="27"/>
      <c r="H19" s="27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2:25" ht="20.399999999999999" x14ac:dyDescent="0.35">
      <c r="C20" s="26"/>
      <c r="D20" s="27"/>
      <c r="E20" s="27"/>
      <c r="F20" s="27"/>
      <c r="G20" s="27"/>
      <c r="H20" s="27"/>
      <c r="I20" s="25"/>
      <c r="J20" s="25"/>
      <c r="K20" s="26"/>
      <c r="L20" s="27"/>
      <c r="M20" s="27"/>
      <c r="N20" s="27"/>
      <c r="O20" s="27"/>
      <c r="P20" s="27"/>
      <c r="Q20" s="25"/>
      <c r="R20" s="25"/>
      <c r="S20" s="26"/>
      <c r="T20" s="27"/>
      <c r="U20" s="27"/>
      <c r="V20" s="27"/>
      <c r="W20" s="27"/>
      <c r="X20" s="27"/>
      <c r="Y20" s="25"/>
    </row>
    <row r="21" spans="2:25" ht="21" x14ac:dyDescent="0.4">
      <c r="B21" s="24" t="s">
        <v>49</v>
      </c>
      <c r="C21" s="26"/>
      <c r="D21" s="27"/>
      <c r="E21" s="27"/>
      <c r="F21" s="27"/>
      <c r="G21" s="27"/>
      <c r="H21" s="27"/>
      <c r="I21" s="25"/>
      <c r="J21" s="24" t="s">
        <v>55</v>
      </c>
      <c r="K21" s="26"/>
      <c r="L21" s="27"/>
      <c r="M21" s="27"/>
      <c r="N21" s="27"/>
      <c r="O21" s="27"/>
      <c r="P21" s="27"/>
      <c r="Q21" s="25"/>
      <c r="R21" s="24" t="s">
        <v>101</v>
      </c>
      <c r="S21" s="26"/>
      <c r="T21" s="27"/>
      <c r="U21" s="27"/>
      <c r="V21" s="27"/>
      <c r="W21" s="27"/>
      <c r="X21" s="27"/>
      <c r="Y21" s="25"/>
    </row>
    <row r="22" spans="2:25" ht="21" x14ac:dyDescent="0.4">
      <c r="B22" s="24" t="s">
        <v>368</v>
      </c>
      <c r="C22" s="26"/>
      <c r="D22" s="28">
        <v>10</v>
      </c>
      <c r="E22" s="28">
        <v>9</v>
      </c>
      <c r="F22" s="28">
        <v>8</v>
      </c>
      <c r="G22" s="28">
        <v>7</v>
      </c>
      <c r="H22" s="28">
        <v>6</v>
      </c>
      <c r="I22" s="25" t="s">
        <v>40</v>
      </c>
      <c r="J22" s="24" t="s">
        <v>369</v>
      </c>
      <c r="K22" s="26"/>
      <c r="L22" s="28">
        <v>10</v>
      </c>
      <c r="M22" s="28">
        <v>9</v>
      </c>
      <c r="N22" s="28">
        <v>8</v>
      </c>
      <c r="O22" s="28">
        <v>7</v>
      </c>
      <c r="P22" s="28">
        <v>6</v>
      </c>
      <c r="Q22" s="25"/>
      <c r="R22" s="24" t="s">
        <v>370</v>
      </c>
      <c r="S22" s="26"/>
      <c r="T22" s="28">
        <v>10</v>
      </c>
      <c r="U22" s="28">
        <v>9</v>
      </c>
      <c r="V22" s="28">
        <v>8</v>
      </c>
      <c r="W22" s="28">
        <v>7</v>
      </c>
      <c r="X22" s="28">
        <v>6</v>
      </c>
      <c r="Y22" s="25"/>
    </row>
    <row r="23" spans="2:25" ht="20.399999999999999" x14ac:dyDescent="0.35">
      <c r="B23" s="26"/>
      <c r="C23" s="26"/>
      <c r="D23" s="27"/>
      <c r="E23" s="27"/>
      <c r="F23" s="27"/>
      <c r="G23" s="27"/>
      <c r="H23" s="27"/>
      <c r="I23" s="25"/>
      <c r="J23" s="25"/>
      <c r="K23" s="26"/>
      <c r="L23" s="27"/>
      <c r="M23" s="27"/>
      <c r="N23" s="27"/>
      <c r="O23" s="27"/>
      <c r="P23" s="27"/>
      <c r="Q23" s="25"/>
      <c r="R23" s="25"/>
      <c r="S23" s="26"/>
      <c r="T23" s="27"/>
      <c r="U23" s="27"/>
      <c r="V23" s="27"/>
      <c r="W23" s="27"/>
      <c r="X23" s="27"/>
      <c r="Y23" s="25"/>
    </row>
    <row r="24" spans="2:25" ht="20.399999999999999" x14ac:dyDescent="0.35">
      <c r="B24" s="29" t="s">
        <v>32</v>
      </c>
      <c r="C24" s="30"/>
      <c r="D24" s="28"/>
      <c r="E24" s="28"/>
      <c r="F24" s="28"/>
      <c r="G24" s="28"/>
      <c r="H24" s="28"/>
      <c r="I24" s="25"/>
      <c r="J24" s="29" t="s">
        <v>32</v>
      </c>
      <c r="K24" s="30"/>
      <c r="L24" s="28"/>
      <c r="M24" s="28"/>
      <c r="N24" s="28"/>
      <c r="O24" s="28"/>
      <c r="P24" s="28"/>
      <c r="Q24" s="25"/>
      <c r="R24" s="29" t="s">
        <v>32</v>
      </c>
      <c r="S24" s="30"/>
      <c r="T24" s="28"/>
      <c r="U24" s="28"/>
      <c r="V24" s="28"/>
      <c r="W24" s="28"/>
      <c r="X24" s="28"/>
      <c r="Y24" s="25"/>
    </row>
    <row r="25" spans="2:25" ht="20.399999999999999" x14ac:dyDescent="0.35">
      <c r="B25" s="26"/>
      <c r="C25" s="26"/>
      <c r="D25" s="27"/>
      <c r="E25" s="27"/>
      <c r="F25" s="27"/>
      <c r="G25" s="27"/>
      <c r="H25" s="27"/>
      <c r="I25" s="25"/>
      <c r="J25" s="26"/>
      <c r="K25" s="26"/>
      <c r="L25" s="27"/>
      <c r="M25" s="27"/>
      <c r="N25" s="27"/>
      <c r="O25" s="27"/>
      <c r="P25" s="27"/>
      <c r="Q25" s="25"/>
      <c r="R25" s="26"/>
      <c r="S25" s="26"/>
      <c r="T25" s="27"/>
      <c r="U25" s="27"/>
      <c r="V25" s="27"/>
      <c r="W25" s="27"/>
      <c r="X25" s="27"/>
      <c r="Y25" s="25"/>
    </row>
    <row r="26" spans="2:25" ht="20.399999999999999" x14ac:dyDescent="0.35">
      <c r="B26" s="29" t="s">
        <v>53</v>
      </c>
      <c r="C26" s="30"/>
      <c r="D26" s="28"/>
      <c r="E26" s="28"/>
      <c r="F26" s="28"/>
      <c r="G26" s="28"/>
      <c r="H26" s="28"/>
      <c r="I26" s="25"/>
      <c r="J26" s="29" t="s">
        <v>53</v>
      </c>
      <c r="K26" s="30"/>
      <c r="L26" s="28"/>
      <c r="M26" s="28"/>
      <c r="N26" s="28"/>
      <c r="O26" s="28"/>
      <c r="P26" s="28"/>
      <c r="Q26" s="25"/>
      <c r="R26" s="29" t="s">
        <v>53</v>
      </c>
      <c r="S26" s="30"/>
      <c r="T26" s="28"/>
      <c r="U26" s="28"/>
      <c r="V26" s="28"/>
      <c r="W26" s="28"/>
      <c r="X26" s="28"/>
      <c r="Y26" s="25"/>
    </row>
    <row r="27" spans="2:25" ht="20.399999999999999" x14ac:dyDescent="0.35">
      <c r="B27" s="26"/>
      <c r="C27" s="26"/>
      <c r="D27" s="27"/>
      <c r="E27" s="27"/>
      <c r="F27" s="27"/>
      <c r="G27" s="27"/>
      <c r="H27" s="27"/>
      <c r="I27" s="25"/>
      <c r="J27" s="26"/>
      <c r="K27" s="26"/>
      <c r="L27" s="27"/>
      <c r="M27" s="27"/>
      <c r="N27" s="27"/>
      <c r="O27" s="27"/>
      <c r="P27" s="27"/>
      <c r="Q27" s="25"/>
      <c r="R27" s="26"/>
      <c r="S27" s="26"/>
      <c r="T27" s="27"/>
      <c r="U27" s="27"/>
      <c r="V27" s="27"/>
      <c r="W27" s="27"/>
      <c r="X27" s="27"/>
      <c r="Y27" s="25"/>
    </row>
    <row r="28" spans="2:25" ht="20.399999999999999" x14ac:dyDescent="0.35">
      <c r="B28" s="29" t="s">
        <v>34</v>
      </c>
      <c r="C28" s="30"/>
      <c r="D28" s="28"/>
      <c r="E28" s="28"/>
      <c r="F28" s="28"/>
      <c r="G28" s="28"/>
      <c r="H28" s="28"/>
      <c r="I28" s="25"/>
      <c r="J28" s="29" t="s">
        <v>34</v>
      </c>
      <c r="K28" s="30"/>
      <c r="L28" s="28"/>
      <c r="M28" s="28"/>
      <c r="N28" s="28"/>
      <c r="O28" s="28"/>
      <c r="P28" s="28"/>
      <c r="Q28" s="25"/>
      <c r="R28" s="29" t="s">
        <v>34</v>
      </c>
      <c r="S28" s="30"/>
      <c r="T28" s="28"/>
      <c r="U28" s="28"/>
      <c r="V28" s="28"/>
      <c r="W28" s="28"/>
      <c r="X28" s="28"/>
      <c r="Y28" s="25"/>
    </row>
    <row r="29" spans="2:25" ht="20.399999999999999" x14ac:dyDescent="0.35">
      <c r="B29" s="26" t="s">
        <v>40</v>
      </c>
      <c r="C29" s="26"/>
      <c r="D29" s="27"/>
      <c r="E29" s="27"/>
      <c r="F29" s="27"/>
      <c r="G29" s="27"/>
      <c r="H29" s="27"/>
      <c r="I29" s="25"/>
      <c r="J29" s="26"/>
      <c r="K29" s="26"/>
      <c r="L29" s="27"/>
      <c r="M29" s="27"/>
      <c r="N29" s="27"/>
      <c r="O29" s="27"/>
      <c r="P29" s="27"/>
      <c r="Q29" s="25"/>
      <c r="R29" s="26"/>
      <c r="S29" s="26"/>
      <c r="T29" s="27"/>
      <c r="U29" s="27"/>
      <c r="V29" s="27"/>
      <c r="W29" s="27"/>
      <c r="X29" s="27"/>
      <c r="Y29" s="25"/>
    </row>
    <row r="30" spans="2:25" ht="20.399999999999999" x14ac:dyDescent="0.35">
      <c r="B30" s="29" t="s">
        <v>54</v>
      </c>
      <c r="C30" s="30"/>
      <c r="D30" s="28"/>
      <c r="E30" s="28"/>
      <c r="F30" s="28"/>
      <c r="G30" s="28"/>
      <c r="H30" s="28"/>
      <c r="I30" s="25"/>
      <c r="J30" s="29" t="s">
        <v>54</v>
      </c>
      <c r="K30" s="30"/>
      <c r="L30" s="28"/>
      <c r="M30" s="28"/>
      <c r="N30" s="28"/>
      <c r="O30" s="28"/>
      <c r="P30" s="28"/>
      <c r="Q30" s="25"/>
      <c r="R30" s="29" t="s">
        <v>54</v>
      </c>
      <c r="S30" s="30"/>
      <c r="T30" s="28"/>
      <c r="U30" s="28"/>
      <c r="V30" s="28"/>
      <c r="W30" s="28"/>
      <c r="X30" s="28"/>
      <c r="Y30" s="25"/>
    </row>
    <row r="31" spans="2:25" ht="20.399999999999999" x14ac:dyDescent="0.35">
      <c r="B31" s="26"/>
      <c r="C31" s="26"/>
      <c r="D31" s="27"/>
      <c r="E31" s="27"/>
      <c r="F31" s="27"/>
      <c r="G31" s="27"/>
      <c r="H31" s="27"/>
      <c r="I31" s="25"/>
      <c r="J31" s="26"/>
      <c r="K31" s="26"/>
      <c r="L31" s="27"/>
      <c r="M31" s="27"/>
      <c r="N31" s="27"/>
      <c r="O31" s="27"/>
      <c r="P31" s="27"/>
      <c r="Q31" s="25"/>
      <c r="R31" s="26"/>
      <c r="S31" s="26"/>
      <c r="T31" s="27"/>
      <c r="U31" s="27"/>
      <c r="V31" s="27"/>
      <c r="W31" s="27"/>
      <c r="X31" s="27"/>
      <c r="Y31" s="25"/>
    </row>
    <row r="32" spans="2:25" ht="20.399999999999999" x14ac:dyDescent="0.35">
      <c r="B32" s="29" t="s">
        <v>36</v>
      </c>
      <c r="C32" s="30"/>
      <c r="D32" s="28"/>
      <c r="E32" s="28"/>
      <c r="F32" s="28"/>
      <c r="G32" s="28"/>
      <c r="H32" s="28"/>
      <c r="I32" s="25"/>
      <c r="J32" s="29" t="s">
        <v>36</v>
      </c>
      <c r="K32" s="30"/>
      <c r="L32" s="28"/>
      <c r="M32" s="28"/>
      <c r="N32" s="28"/>
      <c r="O32" s="28"/>
      <c r="P32" s="28"/>
      <c r="Q32" s="25"/>
      <c r="R32" s="29" t="s">
        <v>36</v>
      </c>
      <c r="S32" s="30"/>
      <c r="T32" s="28"/>
      <c r="U32" s="28"/>
      <c r="V32" s="28"/>
      <c r="W32" s="28"/>
      <c r="X32" s="28"/>
      <c r="Y32" s="25"/>
    </row>
    <row r="33" spans="2:25" ht="20.399999999999999" x14ac:dyDescent="0.35">
      <c r="B33" s="26"/>
      <c r="C33" s="26"/>
      <c r="D33" s="27"/>
      <c r="E33" s="27"/>
      <c r="F33" s="27"/>
      <c r="G33" s="27"/>
      <c r="H33" s="27"/>
      <c r="I33" s="25"/>
      <c r="J33" s="26"/>
      <c r="K33" s="26"/>
      <c r="L33" s="27"/>
      <c r="M33" s="27"/>
      <c r="N33" s="27"/>
      <c r="O33" s="27"/>
      <c r="P33" s="27"/>
      <c r="Q33" s="25"/>
      <c r="R33" s="26"/>
      <c r="S33" s="26"/>
      <c r="T33" s="27"/>
      <c r="U33" s="27"/>
      <c r="V33" s="27"/>
      <c r="W33" s="27"/>
      <c r="X33" s="27"/>
      <c r="Y33" s="25"/>
    </row>
    <row r="34" spans="2:25" ht="20.399999999999999" x14ac:dyDescent="0.35">
      <c r="B34" s="29" t="s">
        <v>37</v>
      </c>
      <c r="C34" s="30"/>
      <c r="D34" s="28"/>
      <c r="E34" s="28"/>
      <c r="F34" s="28"/>
      <c r="G34" s="28"/>
      <c r="H34" s="28"/>
      <c r="I34" s="25"/>
      <c r="J34" s="29" t="s">
        <v>37</v>
      </c>
      <c r="K34" s="30"/>
      <c r="L34" s="28"/>
      <c r="M34" s="28"/>
      <c r="N34" s="28"/>
      <c r="O34" s="28"/>
      <c r="P34" s="28"/>
      <c r="Q34" s="25"/>
      <c r="R34" s="29" t="s">
        <v>37</v>
      </c>
      <c r="S34" s="30"/>
      <c r="T34" s="28"/>
      <c r="U34" s="28"/>
      <c r="V34" s="28"/>
      <c r="W34" s="28"/>
      <c r="X34" s="28"/>
      <c r="Y34" s="25"/>
    </row>
    <row r="35" spans="2:25" ht="20.399999999999999" x14ac:dyDescent="0.35">
      <c r="B35" s="26"/>
      <c r="C35" s="26"/>
      <c r="D35" s="27"/>
      <c r="E35" s="27"/>
      <c r="F35" s="27"/>
      <c r="G35" s="27"/>
      <c r="H35" s="27"/>
      <c r="I35" s="25"/>
      <c r="J35" s="26"/>
      <c r="K35" s="25"/>
      <c r="L35" s="25"/>
      <c r="M35" s="25"/>
      <c r="N35" s="25"/>
      <c r="O35" s="25"/>
      <c r="P35" s="25"/>
      <c r="Q35" s="25"/>
      <c r="R35" s="26"/>
      <c r="S35" s="25"/>
      <c r="T35" s="25"/>
      <c r="U35" s="25"/>
      <c r="V35" s="25"/>
      <c r="W35" s="25"/>
      <c r="X35" s="25"/>
      <c r="Y35" s="25"/>
    </row>
    <row r="36" spans="2:25" ht="20.399999999999999" x14ac:dyDescent="0.35">
      <c r="B36" s="29" t="s">
        <v>38</v>
      </c>
      <c r="C36" s="30"/>
      <c r="D36" s="28"/>
      <c r="E36" s="28"/>
      <c r="F36" s="28"/>
      <c r="G36" s="28"/>
      <c r="H36" s="28"/>
      <c r="I36" s="25"/>
      <c r="J36" s="29" t="s">
        <v>38</v>
      </c>
      <c r="K36" s="30"/>
      <c r="L36" s="28"/>
      <c r="M36" s="28"/>
      <c r="N36" s="28"/>
      <c r="O36" s="28"/>
      <c r="P36" s="28"/>
      <c r="Q36" s="25"/>
      <c r="R36" s="29" t="s">
        <v>38</v>
      </c>
      <c r="S36" s="30"/>
      <c r="T36" s="28"/>
      <c r="U36" s="28"/>
      <c r="V36" s="28"/>
      <c r="W36" s="28"/>
      <c r="X36" s="28"/>
      <c r="Y36" s="25"/>
    </row>
    <row r="37" spans="2:25" ht="20.399999999999999" x14ac:dyDescent="0.35">
      <c r="B37" s="26"/>
      <c r="C37" s="26"/>
      <c r="D37" s="27"/>
      <c r="E37" s="27"/>
      <c r="F37" s="27"/>
      <c r="G37" s="27"/>
      <c r="H37" s="27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</row>
    <row r="38" spans="2:25" ht="21" x14ac:dyDescent="0.4">
      <c r="B38" s="24" t="s">
        <v>40</v>
      </c>
      <c r="C38" s="26"/>
      <c r="D38" s="27"/>
      <c r="E38" s="27"/>
      <c r="F38" s="27"/>
      <c r="G38" s="27"/>
      <c r="H38" s="27"/>
      <c r="I38" s="25"/>
      <c r="J38" s="25"/>
      <c r="K38" s="26"/>
      <c r="L38" s="27"/>
      <c r="M38" s="27"/>
      <c r="N38" s="27"/>
      <c r="O38" s="27"/>
      <c r="P38" s="27"/>
      <c r="Q38" s="25"/>
      <c r="R38" s="25"/>
      <c r="S38" s="26"/>
      <c r="T38" s="27"/>
      <c r="U38" s="27"/>
      <c r="V38" s="27"/>
      <c r="W38" s="27"/>
      <c r="X38" s="27"/>
      <c r="Y38" s="25"/>
    </row>
    <row r="39" spans="2:25" ht="21" x14ac:dyDescent="0.4">
      <c r="B39" s="24" t="s">
        <v>51</v>
      </c>
      <c r="C39" s="26"/>
      <c r="D39" s="27"/>
      <c r="E39" s="27"/>
      <c r="F39" s="27"/>
      <c r="G39" s="27"/>
      <c r="H39" s="27"/>
      <c r="I39" s="25"/>
      <c r="J39" s="24" t="s">
        <v>98</v>
      </c>
      <c r="K39" s="26"/>
      <c r="L39" s="27"/>
      <c r="M39" s="27"/>
      <c r="N39" s="27"/>
      <c r="O39" s="27"/>
      <c r="P39" s="27"/>
      <c r="Q39" s="25"/>
      <c r="R39" s="24" t="s">
        <v>100</v>
      </c>
      <c r="S39" s="26"/>
      <c r="T39" s="27"/>
      <c r="U39" s="27"/>
      <c r="V39" s="27"/>
      <c r="W39" s="27"/>
      <c r="X39" s="27"/>
      <c r="Y39" s="25"/>
    </row>
    <row r="40" spans="2:25" ht="21" x14ac:dyDescent="0.4">
      <c r="B40" s="24" t="s">
        <v>371</v>
      </c>
      <c r="C40" s="26"/>
      <c r="D40" s="28">
        <v>10</v>
      </c>
      <c r="E40" s="28">
        <v>9</v>
      </c>
      <c r="F40" s="28">
        <v>8</v>
      </c>
      <c r="G40" s="28">
        <v>7</v>
      </c>
      <c r="H40" s="28">
        <v>6</v>
      </c>
      <c r="I40" s="25" t="s">
        <v>40</v>
      </c>
      <c r="J40" s="24" t="s">
        <v>372</v>
      </c>
      <c r="K40" s="26"/>
      <c r="L40" s="28">
        <v>10</v>
      </c>
      <c r="M40" s="28">
        <v>9</v>
      </c>
      <c r="N40" s="28">
        <v>8</v>
      </c>
      <c r="O40" s="28">
        <v>7</v>
      </c>
      <c r="P40" s="28">
        <v>6</v>
      </c>
      <c r="Q40" s="25"/>
      <c r="R40" s="24" t="s">
        <v>373</v>
      </c>
      <c r="S40" s="26"/>
      <c r="T40" s="28">
        <v>10</v>
      </c>
      <c r="U40" s="28">
        <v>9</v>
      </c>
      <c r="V40" s="28">
        <v>8</v>
      </c>
      <c r="W40" s="28">
        <v>7</v>
      </c>
      <c r="X40" s="28">
        <v>6</v>
      </c>
      <c r="Y40" s="25"/>
    </row>
    <row r="41" spans="2:25" ht="20.399999999999999" x14ac:dyDescent="0.35">
      <c r="B41" s="26"/>
      <c r="C41" s="26"/>
      <c r="D41" s="27"/>
      <c r="E41" s="27"/>
      <c r="F41" s="27"/>
      <c r="G41" s="27"/>
      <c r="H41" s="27"/>
      <c r="I41" s="25"/>
      <c r="J41" s="25"/>
      <c r="K41" s="26"/>
      <c r="L41" s="27"/>
      <c r="M41" s="27"/>
      <c r="N41" s="27"/>
      <c r="O41" s="27"/>
      <c r="P41" s="27"/>
      <c r="Q41" s="25"/>
      <c r="R41" s="25"/>
      <c r="S41" s="26"/>
      <c r="T41" s="27"/>
      <c r="U41" s="27"/>
      <c r="V41" s="27"/>
      <c r="W41" s="27"/>
      <c r="X41" s="27"/>
      <c r="Y41" s="25"/>
    </row>
    <row r="42" spans="2:25" ht="20.399999999999999" x14ac:dyDescent="0.35">
      <c r="B42" s="29" t="s">
        <v>32</v>
      </c>
      <c r="C42" s="30"/>
      <c r="D42" s="28"/>
      <c r="E42" s="28"/>
      <c r="F42" s="28"/>
      <c r="G42" s="28"/>
      <c r="H42" s="28"/>
      <c r="I42" s="25"/>
      <c r="J42" s="29" t="s">
        <v>32</v>
      </c>
      <c r="K42" s="30"/>
      <c r="L42" s="28"/>
      <c r="M42" s="28"/>
      <c r="N42" s="28"/>
      <c r="O42" s="28"/>
      <c r="P42" s="28"/>
      <c r="Q42" s="25"/>
      <c r="R42" s="29" t="s">
        <v>32</v>
      </c>
      <c r="S42" s="30"/>
      <c r="T42" s="28"/>
      <c r="U42" s="28"/>
      <c r="V42" s="28"/>
      <c r="W42" s="28"/>
      <c r="X42" s="28"/>
      <c r="Y42" s="25"/>
    </row>
    <row r="43" spans="2:25" ht="20.399999999999999" x14ac:dyDescent="0.35">
      <c r="B43" s="26"/>
      <c r="C43" s="26"/>
      <c r="D43" s="27"/>
      <c r="E43" s="27"/>
      <c r="F43" s="27"/>
      <c r="G43" s="27"/>
      <c r="H43" s="27"/>
      <c r="I43" s="25"/>
      <c r="J43" s="26"/>
      <c r="K43" s="26"/>
      <c r="L43" s="27"/>
      <c r="M43" s="27"/>
      <c r="N43" s="27"/>
      <c r="O43" s="27"/>
      <c r="P43" s="27"/>
      <c r="Q43" s="25"/>
      <c r="R43" s="26"/>
      <c r="S43" s="26"/>
      <c r="T43" s="27"/>
      <c r="U43" s="27"/>
      <c r="V43" s="27"/>
      <c r="W43" s="27"/>
      <c r="X43" s="27"/>
      <c r="Y43" s="25"/>
    </row>
    <row r="44" spans="2:25" ht="20.399999999999999" x14ac:dyDescent="0.35">
      <c r="B44" s="29" t="s">
        <v>53</v>
      </c>
      <c r="C44" s="30"/>
      <c r="D44" s="28"/>
      <c r="E44" s="28"/>
      <c r="F44" s="28"/>
      <c r="G44" s="28"/>
      <c r="H44" s="28"/>
      <c r="I44" s="25"/>
      <c r="J44" s="29" t="s">
        <v>53</v>
      </c>
      <c r="K44" s="30"/>
      <c r="L44" s="28"/>
      <c r="M44" s="28"/>
      <c r="N44" s="28"/>
      <c r="O44" s="28"/>
      <c r="P44" s="28"/>
      <c r="Q44" s="25"/>
      <c r="R44" s="29" t="s">
        <v>53</v>
      </c>
      <c r="S44" s="30"/>
      <c r="T44" s="28"/>
      <c r="U44" s="28"/>
      <c r="V44" s="28"/>
      <c r="W44" s="28"/>
      <c r="X44" s="28"/>
      <c r="Y44" s="25"/>
    </row>
    <row r="45" spans="2:25" ht="20.399999999999999" x14ac:dyDescent="0.35">
      <c r="B45" s="26"/>
      <c r="C45" s="26"/>
      <c r="D45" s="27"/>
      <c r="E45" s="27"/>
      <c r="F45" s="27"/>
      <c r="G45" s="27"/>
      <c r="H45" s="27"/>
      <c r="I45" s="25"/>
      <c r="J45" s="26"/>
      <c r="K45" s="26"/>
      <c r="L45" s="27"/>
      <c r="M45" s="27"/>
      <c r="N45" s="27"/>
      <c r="O45" s="27"/>
      <c r="P45" s="27"/>
      <c r="Q45" s="25"/>
      <c r="R45" s="26"/>
      <c r="S45" s="26"/>
      <c r="T45" s="27"/>
      <c r="U45" s="27"/>
      <c r="V45" s="27"/>
      <c r="W45" s="27"/>
      <c r="X45" s="27"/>
      <c r="Y45" s="25"/>
    </row>
    <row r="46" spans="2:25" ht="20.399999999999999" x14ac:dyDescent="0.35">
      <c r="B46" s="29" t="s">
        <v>34</v>
      </c>
      <c r="C46" s="30"/>
      <c r="D46" s="28"/>
      <c r="E46" s="28"/>
      <c r="F46" s="28"/>
      <c r="G46" s="28"/>
      <c r="H46" s="28"/>
      <c r="I46" s="25"/>
      <c r="J46" s="29" t="s">
        <v>34</v>
      </c>
      <c r="K46" s="30"/>
      <c r="L46" s="28"/>
      <c r="M46" s="28"/>
      <c r="N46" s="28"/>
      <c r="O46" s="28"/>
      <c r="P46" s="28"/>
      <c r="Q46" s="25"/>
      <c r="R46" s="29" t="s">
        <v>34</v>
      </c>
      <c r="S46" s="30"/>
      <c r="T46" s="28"/>
      <c r="U46" s="28"/>
      <c r="V46" s="28"/>
      <c r="W46" s="28"/>
      <c r="X46" s="28"/>
      <c r="Y46" s="25"/>
    </row>
    <row r="47" spans="2:25" ht="20.399999999999999" x14ac:dyDescent="0.35">
      <c r="B47" s="26"/>
      <c r="C47" s="26"/>
      <c r="D47" s="27"/>
      <c r="E47" s="27"/>
      <c r="F47" s="27"/>
      <c r="G47" s="27"/>
      <c r="H47" s="27"/>
      <c r="I47" s="25"/>
      <c r="J47" s="26"/>
      <c r="K47" s="26"/>
      <c r="L47" s="27"/>
      <c r="M47" s="27"/>
      <c r="N47" s="27"/>
      <c r="O47" s="27"/>
      <c r="P47" s="27"/>
      <c r="Q47" s="25"/>
      <c r="R47" s="26"/>
      <c r="S47" s="26"/>
      <c r="T47" s="27"/>
      <c r="U47" s="27"/>
      <c r="V47" s="27"/>
      <c r="W47" s="27"/>
      <c r="X47" s="27"/>
      <c r="Y47" s="25"/>
    </row>
    <row r="48" spans="2:25" ht="20.399999999999999" x14ac:dyDescent="0.35">
      <c r="B48" s="29" t="s">
        <v>54</v>
      </c>
      <c r="C48" s="30"/>
      <c r="D48" s="28"/>
      <c r="E48" s="28"/>
      <c r="F48" s="28"/>
      <c r="G48" s="28"/>
      <c r="H48" s="28"/>
      <c r="I48" s="25"/>
      <c r="J48" s="29" t="s">
        <v>54</v>
      </c>
      <c r="K48" s="30"/>
      <c r="L48" s="28"/>
      <c r="M48" s="28"/>
      <c r="N48" s="28"/>
      <c r="O48" s="28"/>
      <c r="P48" s="28"/>
      <c r="Q48" s="25"/>
      <c r="R48" s="29" t="s">
        <v>54</v>
      </c>
      <c r="S48" s="30"/>
      <c r="T48" s="28"/>
      <c r="U48" s="28"/>
      <c r="V48" s="28"/>
      <c r="W48" s="28"/>
      <c r="X48" s="28"/>
      <c r="Y48" s="25"/>
    </row>
    <row r="49" spans="2:25" ht="20.399999999999999" x14ac:dyDescent="0.35">
      <c r="B49" s="26"/>
      <c r="C49" s="26"/>
      <c r="D49" s="27"/>
      <c r="E49" s="27"/>
      <c r="F49" s="27"/>
      <c r="G49" s="27"/>
      <c r="H49" s="27"/>
      <c r="I49" s="25"/>
      <c r="J49" s="26"/>
      <c r="K49" s="26"/>
      <c r="L49" s="27"/>
      <c r="M49" s="27"/>
      <c r="N49" s="27"/>
      <c r="O49" s="27"/>
      <c r="P49" s="27"/>
      <c r="Q49" s="25"/>
      <c r="R49" s="26"/>
      <c r="S49" s="26"/>
      <c r="T49" s="27"/>
      <c r="U49" s="27"/>
      <c r="V49" s="27"/>
      <c r="W49" s="27"/>
      <c r="X49" s="27"/>
      <c r="Y49" s="25"/>
    </row>
    <row r="50" spans="2:25" ht="20.399999999999999" x14ac:dyDescent="0.35">
      <c r="B50" s="29" t="s">
        <v>36</v>
      </c>
      <c r="C50" s="30"/>
      <c r="D50" s="28"/>
      <c r="E50" s="28"/>
      <c r="F50" s="28"/>
      <c r="G50" s="28"/>
      <c r="H50" s="28"/>
      <c r="I50" s="25"/>
      <c r="J50" s="29" t="s">
        <v>36</v>
      </c>
      <c r="K50" s="30"/>
      <c r="L50" s="28"/>
      <c r="M50" s="28"/>
      <c r="N50" s="28"/>
      <c r="O50" s="28"/>
      <c r="P50" s="28"/>
      <c r="Q50" s="25"/>
      <c r="R50" s="29" t="s">
        <v>36</v>
      </c>
      <c r="S50" s="30"/>
      <c r="T50" s="28"/>
      <c r="U50" s="28"/>
      <c r="V50" s="28"/>
      <c r="W50" s="28"/>
      <c r="X50" s="28"/>
      <c r="Y50" s="25"/>
    </row>
    <row r="51" spans="2:25" ht="20.399999999999999" x14ac:dyDescent="0.35">
      <c r="B51" s="26"/>
      <c r="C51" s="26"/>
      <c r="D51" s="27"/>
      <c r="E51" s="27"/>
      <c r="F51" s="27"/>
      <c r="G51" s="27"/>
      <c r="H51" s="27"/>
      <c r="I51" s="25"/>
      <c r="J51" s="26"/>
      <c r="K51" s="26"/>
      <c r="L51" s="27"/>
      <c r="M51" s="27"/>
      <c r="N51" s="27"/>
      <c r="O51" s="27"/>
      <c r="P51" s="27"/>
      <c r="Q51" s="25"/>
      <c r="R51" s="26"/>
      <c r="S51" s="26"/>
      <c r="T51" s="27"/>
      <c r="U51" s="27"/>
      <c r="V51" s="27"/>
      <c r="W51" s="27"/>
      <c r="X51" s="27"/>
      <c r="Y51" s="25"/>
    </row>
    <row r="52" spans="2:25" ht="20.399999999999999" x14ac:dyDescent="0.35">
      <c r="B52" s="29" t="s">
        <v>37</v>
      </c>
      <c r="C52" s="30"/>
      <c r="D52" s="28"/>
      <c r="E52" s="28"/>
      <c r="F52" s="28"/>
      <c r="G52" s="28"/>
      <c r="H52" s="28"/>
      <c r="I52" s="25"/>
      <c r="J52" s="29" t="s">
        <v>37</v>
      </c>
      <c r="K52" s="30"/>
      <c r="L52" s="28"/>
      <c r="M52" s="28"/>
      <c r="N52" s="28"/>
      <c r="O52" s="28"/>
      <c r="P52" s="28"/>
      <c r="Q52" s="25"/>
      <c r="R52" s="29" t="s">
        <v>37</v>
      </c>
      <c r="S52" s="30"/>
      <c r="T52" s="28"/>
      <c r="U52" s="28"/>
      <c r="V52" s="28"/>
      <c r="W52" s="28"/>
      <c r="X52" s="28"/>
      <c r="Y52" s="25"/>
    </row>
    <row r="53" spans="2:25" ht="20.399999999999999" x14ac:dyDescent="0.35">
      <c r="B53" s="26"/>
      <c r="C53" s="26"/>
      <c r="D53" s="27"/>
      <c r="E53" s="27"/>
      <c r="F53" s="27"/>
      <c r="G53" s="27"/>
      <c r="H53" s="27"/>
      <c r="I53" s="25"/>
      <c r="J53" s="26"/>
      <c r="K53" s="25"/>
      <c r="L53" s="25"/>
      <c r="M53" s="25"/>
      <c r="N53" s="25"/>
      <c r="O53" s="25"/>
      <c r="P53" s="25"/>
      <c r="Q53" s="25"/>
      <c r="R53" s="26"/>
      <c r="S53" s="25"/>
      <c r="T53" s="25"/>
      <c r="U53" s="25"/>
      <c r="V53" s="25"/>
      <c r="W53" s="25"/>
      <c r="X53" s="25"/>
      <c r="Y53" s="25"/>
    </row>
    <row r="54" spans="2:25" ht="20.399999999999999" x14ac:dyDescent="0.35">
      <c r="B54" s="29" t="s">
        <v>38</v>
      </c>
      <c r="C54" s="30"/>
      <c r="D54" s="28"/>
      <c r="E54" s="28"/>
      <c r="F54" s="28"/>
      <c r="G54" s="28"/>
      <c r="H54" s="28"/>
      <c r="I54" s="25"/>
      <c r="J54" s="29" t="s">
        <v>38</v>
      </c>
      <c r="K54" s="30"/>
      <c r="L54" s="28"/>
      <c r="M54" s="28"/>
      <c r="N54" s="28"/>
      <c r="O54" s="28"/>
      <c r="P54" s="28"/>
      <c r="Q54" s="25"/>
      <c r="R54" s="29" t="s">
        <v>38</v>
      </c>
      <c r="S54" s="30"/>
      <c r="T54" s="28"/>
      <c r="U54" s="28"/>
      <c r="V54" s="28"/>
      <c r="W54" s="28"/>
      <c r="X54" s="28"/>
      <c r="Y54" s="25"/>
    </row>
    <row r="55" spans="2:25" ht="20.399999999999999" x14ac:dyDescent="0.35">
      <c r="B55" s="26"/>
      <c r="C55" s="26"/>
      <c r="D55" s="27"/>
      <c r="E55" s="27"/>
      <c r="F55" s="27"/>
      <c r="G55" s="27"/>
      <c r="H55" s="27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</row>
    <row r="56" spans="2:25" ht="21" x14ac:dyDescent="0.4">
      <c r="B56" s="24" t="s">
        <v>374</v>
      </c>
      <c r="C56" s="26"/>
      <c r="D56" s="27"/>
      <c r="E56" s="27"/>
      <c r="F56" s="27"/>
      <c r="G56" s="27"/>
      <c r="H56" s="27"/>
      <c r="I56" s="25"/>
      <c r="J56" s="24" t="s">
        <v>377</v>
      </c>
      <c r="K56" s="26"/>
      <c r="L56" s="27"/>
      <c r="M56" s="27"/>
      <c r="N56" s="27"/>
      <c r="O56" s="27"/>
      <c r="P56" s="27"/>
      <c r="Q56" s="25"/>
      <c r="S56" s="26"/>
      <c r="T56" s="27"/>
      <c r="U56" s="27"/>
      <c r="V56" s="27"/>
      <c r="W56" s="27"/>
      <c r="X56" s="27"/>
      <c r="Y56" s="25"/>
    </row>
    <row r="57" spans="2:25" ht="21" x14ac:dyDescent="0.4">
      <c r="B57" s="24" t="s">
        <v>375</v>
      </c>
      <c r="C57" s="26"/>
      <c r="D57" s="28">
        <v>10</v>
      </c>
      <c r="E57" s="28">
        <v>9</v>
      </c>
      <c r="F57" s="28">
        <v>8</v>
      </c>
      <c r="G57" s="28">
        <v>7</v>
      </c>
      <c r="H57" s="28">
        <v>6</v>
      </c>
      <c r="I57" s="25" t="s">
        <v>40</v>
      </c>
      <c r="J57" s="24" t="s">
        <v>376</v>
      </c>
      <c r="K57" s="26"/>
      <c r="L57" s="28">
        <v>10</v>
      </c>
      <c r="M57" s="28">
        <v>9</v>
      </c>
      <c r="N57" s="28">
        <v>8</v>
      </c>
      <c r="O57" s="28">
        <v>7</v>
      </c>
      <c r="P57" s="28">
        <v>6</v>
      </c>
      <c r="Q57" s="25"/>
      <c r="S57" s="26"/>
      <c r="T57" s="28">
        <v>10</v>
      </c>
      <c r="U57" s="28">
        <v>9</v>
      </c>
      <c r="V57" s="28">
        <v>8</v>
      </c>
      <c r="W57" s="28">
        <v>7</v>
      </c>
      <c r="X57" s="28">
        <v>6</v>
      </c>
      <c r="Y57" s="25"/>
    </row>
    <row r="58" spans="2:25" ht="20.399999999999999" x14ac:dyDescent="0.35">
      <c r="B58" s="26"/>
      <c r="C58" s="26"/>
      <c r="D58" s="27"/>
      <c r="E58" s="27"/>
      <c r="F58" s="27"/>
      <c r="G58" s="27"/>
      <c r="H58" s="27"/>
      <c r="I58" s="25"/>
      <c r="J58" s="25"/>
      <c r="K58" s="26"/>
      <c r="L58" s="27"/>
      <c r="M58" s="27"/>
      <c r="N58" s="27"/>
      <c r="O58" s="27"/>
      <c r="P58" s="27"/>
      <c r="Q58" s="25"/>
      <c r="R58" s="25"/>
      <c r="S58" s="26"/>
      <c r="T58" s="27"/>
      <c r="U58" s="27"/>
      <c r="V58" s="27"/>
      <c r="W58" s="27"/>
      <c r="X58" s="27"/>
      <c r="Y58" s="25"/>
    </row>
    <row r="59" spans="2:25" ht="20.399999999999999" x14ac:dyDescent="0.35">
      <c r="B59" s="29" t="s">
        <v>32</v>
      </c>
      <c r="C59" s="30"/>
      <c r="D59" s="28"/>
      <c r="E59" s="28"/>
      <c r="F59" s="28"/>
      <c r="G59" s="28"/>
      <c r="H59" s="28"/>
      <c r="I59" s="25"/>
      <c r="J59" s="29" t="s">
        <v>32</v>
      </c>
      <c r="K59" s="30"/>
      <c r="L59" s="28"/>
      <c r="M59" s="28"/>
      <c r="N59" s="28"/>
      <c r="O59" s="28"/>
      <c r="P59" s="28"/>
      <c r="Q59" s="25"/>
      <c r="R59" s="29" t="s">
        <v>32</v>
      </c>
      <c r="S59" s="30"/>
      <c r="T59" s="28"/>
      <c r="U59" s="28"/>
      <c r="V59" s="28"/>
      <c r="W59" s="28"/>
      <c r="X59" s="28"/>
      <c r="Y59" s="25"/>
    </row>
    <row r="60" spans="2:25" ht="20.399999999999999" x14ac:dyDescent="0.35">
      <c r="B60" s="26"/>
      <c r="C60" s="26"/>
      <c r="D60" s="27"/>
      <c r="E60" s="27"/>
      <c r="F60" s="27"/>
      <c r="G60" s="27"/>
      <c r="H60" s="27"/>
      <c r="I60" s="25"/>
      <c r="J60" s="26"/>
      <c r="K60" s="26"/>
      <c r="L60" s="27"/>
      <c r="M60" s="27"/>
      <c r="N60" s="27"/>
      <c r="O60" s="27"/>
      <c r="P60" s="27"/>
      <c r="Q60" s="25"/>
      <c r="R60" s="26"/>
      <c r="S60" s="26"/>
      <c r="T60" s="27"/>
      <c r="U60" s="27"/>
      <c r="V60" s="27"/>
      <c r="W60" s="27"/>
      <c r="X60" s="27"/>
      <c r="Y60" s="25"/>
    </row>
    <row r="61" spans="2:25" ht="20.399999999999999" x14ac:dyDescent="0.35">
      <c r="B61" s="29" t="s">
        <v>53</v>
      </c>
      <c r="C61" s="30"/>
      <c r="D61" s="28"/>
      <c r="E61" s="28"/>
      <c r="F61" s="28"/>
      <c r="G61" s="28"/>
      <c r="H61" s="28"/>
      <c r="I61" s="25"/>
      <c r="J61" s="29" t="s">
        <v>53</v>
      </c>
      <c r="K61" s="30"/>
      <c r="L61" s="28"/>
      <c r="M61" s="28"/>
      <c r="N61" s="28"/>
      <c r="O61" s="28"/>
      <c r="P61" s="28"/>
      <c r="Q61" s="25"/>
      <c r="R61" s="29" t="s">
        <v>53</v>
      </c>
      <c r="S61" s="30"/>
      <c r="T61" s="28"/>
      <c r="U61" s="28"/>
      <c r="V61" s="28"/>
      <c r="W61" s="28"/>
      <c r="X61" s="28"/>
      <c r="Y61" s="25"/>
    </row>
    <row r="62" spans="2:25" ht="20.399999999999999" x14ac:dyDescent="0.35">
      <c r="B62" s="26"/>
      <c r="C62" s="26"/>
      <c r="D62" s="27"/>
      <c r="E62" s="27"/>
      <c r="F62" s="27"/>
      <c r="G62" s="27"/>
      <c r="H62" s="27"/>
      <c r="I62" s="25"/>
      <c r="J62" s="26"/>
      <c r="K62" s="26"/>
      <c r="L62" s="27"/>
      <c r="M62" s="27"/>
      <c r="N62" s="27"/>
      <c r="O62" s="27"/>
      <c r="P62" s="27"/>
      <c r="Q62" s="25"/>
      <c r="R62" s="26"/>
      <c r="S62" s="26"/>
      <c r="T62" s="27"/>
      <c r="U62" s="27"/>
      <c r="V62" s="27"/>
      <c r="W62" s="27"/>
      <c r="X62" s="27"/>
      <c r="Y62" s="25"/>
    </row>
    <row r="63" spans="2:25" ht="20.399999999999999" x14ac:dyDescent="0.35">
      <c r="B63" s="29" t="s">
        <v>34</v>
      </c>
      <c r="C63" s="30"/>
      <c r="D63" s="28"/>
      <c r="E63" s="28"/>
      <c r="F63" s="28"/>
      <c r="G63" s="28"/>
      <c r="H63" s="28"/>
      <c r="I63" s="25"/>
      <c r="J63" s="29" t="s">
        <v>34</v>
      </c>
      <c r="K63" s="30"/>
      <c r="L63" s="28"/>
      <c r="M63" s="28"/>
      <c r="N63" s="28"/>
      <c r="O63" s="28"/>
      <c r="P63" s="28"/>
      <c r="Q63" s="25"/>
      <c r="R63" s="29" t="s">
        <v>34</v>
      </c>
      <c r="S63" s="30"/>
      <c r="T63" s="28"/>
      <c r="U63" s="28"/>
      <c r="V63" s="28"/>
      <c r="W63" s="28"/>
      <c r="X63" s="28"/>
      <c r="Y63" s="25"/>
    </row>
    <row r="64" spans="2:25" ht="20.399999999999999" x14ac:dyDescent="0.35">
      <c r="B64" s="26"/>
      <c r="C64" s="26"/>
      <c r="D64" s="27"/>
      <c r="E64" s="27"/>
      <c r="F64" s="27"/>
      <c r="G64" s="27"/>
      <c r="H64" s="27"/>
      <c r="I64" s="25"/>
      <c r="J64" s="26"/>
      <c r="K64" s="26"/>
      <c r="L64" s="27"/>
      <c r="M64" s="27"/>
      <c r="N64" s="27"/>
      <c r="O64" s="27"/>
      <c r="P64" s="27"/>
      <c r="Q64" s="25"/>
      <c r="R64" s="26"/>
      <c r="S64" s="26"/>
      <c r="T64" s="27"/>
      <c r="U64" s="27"/>
      <c r="V64" s="27"/>
      <c r="W64" s="27"/>
      <c r="X64" s="27"/>
      <c r="Y64" s="25"/>
    </row>
    <row r="65" spans="2:25" ht="20.399999999999999" x14ac:dyDescent="0.35">
      <c r="B65" s="29" t="s">
        <v>54</v>
      </c>
      <c r="C65" s="30"/>
      <c r="D65" s="28"/>
      <c r="E65" s="28"/>
      <c r="F65" s="28"/>
      <c r="G65" s="28"/>
      <c r="H65" s="28"/>
      <c r="I65" s="25"/>
      <c r="J65" s="29" t="s">
        <v>54</v>
      </c>
      <c r="K65" s="30"/>
      <c r="L65" s="28"/>
      <c r="M65" s="28"/>
      <c r="N65" s="28"/>
      <c r="O65" s="28"/>
      <c r="P65" s="28"/>
      <c r="Q65" s="25"/>
      <c r="R65" s="29" t="s">
        <v>54</v>
      </c>
      <c r="S65" s="30"/>
      <c r="T65" s="28"/>
      <c r="U65" s="28"/>
      <c r="V65" s="28"/>
      <c r="W65" s="28"/>
      <c r="X65" s="28"/>
      <c r="Y65" s="25"/>
    </row>
    <row r="66" spans="2:25" ht="20.399999999999999" x14ac:dyDescent="0.35">
      <c r="B66" s="26"/>
      <c r="C66" s="26"/>
      <c r="D66" s="27"/>
      <c r="E66" s="27"/>
      <c r="F66" s="27"/>
      <c r="G66" s="27"/>
      <c r="H66" s="27"/>
      <c r="I66" s="25"/>
      <c r="J66" s="26"/>
      <c r="K66" s="26"/>
      <c r="L66" s="27"/>
      <c r="M66" s="27"/>
      <c r="N66" s="27"/>
      <c r="O66" s="27"/>
      <c r="P66" s="27"/>
      <c r="Q66" s="25"/>
      <c r="R66" s="26"/>
      <c r="S66" s="26"/>
      <c r="T66" s="27"/>
      <c r="U66" s="27"/>
      <c r="V66" s="27"/>
      <c r="W66" s="27"/>
      <c r="X66" s="27"/>
      <c r="Y66" s="25"/>
    </row>
    <row r="67" spans="2:25" ht="20.399999999999999" x14ac:dyDescent="0.35">
      <c r="B67" s="29" t="s">
        <v>70</v>
      </c>
      <c r="C67" s="30"/>
      <c r="D67" s="28"/>
      <c r="E67" s="28"/>
      <c r="F67" s="28"/>
      <c r="G67" s="28"/>
      <c r="H67" s="28"/>
      <c r="I67" s="25"/>
      <c r="J67" s="29" t="s">
        <v>36</v>
      </c>
      <c r="K67" s="30"/>
      <c r="L67" s="28"/>
      <c r="M67" s="28"/>
      <c r="N67" s="28"/>
      <c r="O67" s="28"/>
      <c r="P67" s="28"/>
      <c r="Q67" s="25"/>
      <c r="R67" s="29" t="s">
        <v>36</v>
      </c>
      <c r="S67" s="30"/>
      <c r="T67" s="28"/>
      <c r="U67" s="28"/>
      <c r="V67" s="28"/>
      <c r="W67" s="28"/>
      <c r="X67" s="28"/>
      <c r="Y67" s="25"/>
    </row>
    <row r="68" spans="2:25" ht="20.399999999999999" x14ac:dyDescent="0.35">
      <c r="B68" s="26"/>
      <c r="C68" s="26"/>
      <c r="D68" s="27"/>
      <c r="E68" s="27"/>
      <c r="F68" s="27"/>
      <c r="G68" s="27"/>
      <c r="H68" s="27"/>
      <c r="I68" s="25"/>
      <c r="J68" s="26"/>
      <c r="K68" s="26"/>
      <c r="L68" s="27"/>
      <c r="M68" s="27"/>
      <c r="N68" s="27"/>
      <c r="O68" s="27"/>
      <c r="P68" s="27"/>
      <c r="Q68" s="25"/>
      <c r="R68" s="26"/>
      <c r="S68" s="26"/>
      <c r="T68" s="27"/>
      <c r="U68" s="27"/>
      <c r="V68" s="27"/>
      <c r="W68" s="27"/>
      <c r="X68" s="27"/>
      <c r="Y68" s="25"/>
    </row>
    <row r="69" spans="2:25" ht="20.399999999999999" x14ac:dyDescent="0.35">
      <c r="B69" s="29" t="s">
        <v>37</v>
      </c>
      <c r="C69" s="30"/>
      <c r="D69" s="28"/>
      <c r="E69" s="28"/>
      <c r="F69" s="28"/>
      <c r="G69" s="28"/>
      <c r="H69" s="28"/>
      <c r="I69" s="25"/>
      <c r="J69" s="29" t="s">
        <v>37</v>
      </c>
      <c r="K69" s="30"/>
      <c r="L69" s="28"/>
      <c r="M69" s="28"/>
      <c r="N69" s="28"/>
      <c r="O69" s="28"/>
      <c r="P69" s="28"/>
      <c r="Q69" s="25"/>
      <c r="R69" s="29" t="s">
        <v>37</v>
      </c>
      <c r="S69" s="30"/>
      <c r="T69" s="28"/>
      <c r="U69" s="28"/>
      <c r="V69" s="28"/>
      <c r="W69" s="28"/>
      <c r="X69" s="28"/>
      <c r="Y69" s="25"/>
    </row>
    <row r="70" spans="2:25" ht="20.399999999999999" x14ac:dyDescent="0.35">
      <c r="B70" s="26"/>
      <c r="C70" s="26"/>
      <c r="D70" s="27"/>
      <c r="E70" s="27"/>
      <c r="F70" s="27"/>
      <c r="G70" s="27"/>
      <c r="H70" s="27"/>
      <c r="I70" s="25"/>
      <c r="J70" s="26"/>
      <c r="K70" s="25"/>
      <c r="L70" s="25"/>
      <c r="M70" s="25"/>
      <c r="N70" s="25"/>
      <c r="O70" s="25"/>
      <c r="P70" s="25"/>
      <c r="Q70" s="25"/>
      <c r="R70" s="26"/>
      <c r="S70" s="25"/>
      <c r="T70" s="25"/>
      <c r="U70" s="25"/>
      <c r="V70" s="25"/>
      <c r="W70" s="25"/>
      <c r="X70" s="25"/>
      <c r="Y70" s="25"/>
    </row>
    <row r="71" spans="2:25" ht="20.399999999999999" x14ac:dyDescent="0.35">
      <c r="B71" s="29" t="s">
        <v>38</v>
      </c>
      <c r="C71" s="30"/>
      <c r="D71" s="28"/>
      <c r="E71" s="28"/>
      <c r="F71" s="28"/>
      <c r="G71" s="28"/>
      <c r="H71" s="28"/>
      <c r="I71" s="25"/>
      <c r="J71" s="29" t="s">
        <v>38</v>
      </c>
      <c r="K71" s="30"/>
      <c r="L71" s="28"/>
      <c r="M71" s="28"/>
      <c r="N71" s="28"/>
      <c r="O71" s="28"/>
      <c r="P71" s="28"/>
      <c r="Q71" s="25"/>
      <c r="R71" s="29" t="s">
        <v>38</v>
      </c>
      <c r="S71" s="30"/>
      <c r="T71" s="28"/>
      <c r="U71" s="28"/>
      <c r="V71" s="28"/>
      <c r="W71" s="28"/>
      <c r="X71" s="28"/>
      <c r="Y71" s="25"/>
    </row>
    <row r="72" spans="2:25" ht="20.399999999999999" x14ac:dyDescent="0.35">
      <c r="B72" s="26"/>
      <c r="C72" s="26"/>
      <c r="D72" s="27"/>
      <c r="E72" s="27"/>
      <c r="F72" s="27"/>
      <c r="G72" s="27"/>
      <c r="H72" s="27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</row>
    <row r="73" spans="2:25" ht="20.399999999999999" x14ac:dyDescent="0.35">
      <c r="C73" s="26"/>
      <c r="D73" s="27"/>
      <c r="E73" s="27"/>
      <c r="F73" s="27"/>
      <c r="G73" s="27"/>
      <c r="H73" s="27"/>
    </row>
    <row r="74" spans="2:25" ht="20.399999999999999" x14ac:dyDescent="0.35">
      <c r="C74" s="26"/>
      <c r="D74" s="28">
        <v>10</v>
      </c>
      <c r="E74" s="28">
        <v>9</v>
      </c>
      <c r="F74" s="28">
        <v>8</v>
      </c>
      <c r="G74" s="28">
        <v>7</v>
      </c>
      <c r="H74" s="28">
        <v>6</v>
      </c>
    </row>
    <row r="75" spans="2:25" ht="20.399999999999999" x14ac:dyDescent="0.35">
      <c r="B75" s="25"/>
      <c r="C75" s="26"/>
      <c r="D75" s="27"/>
      <c r="E75" s="27"/>
      <c r="F75" s="27"/>
      <c r="G75" s="27"/>
      <c r="H75" s="27"/>
    </row>
    <row r="76" spans="2:25" ht="20.399999999999999" x14ac:dyDescent="0.35">
      <c r="B76" s="29" t="s">
        <v>32</v>
      </c>
      <c r="C76" s="30"/>
      <c r="D76" s="28"/>
      <c r="E76" s="28"/>
      <c r="F76" s="28"/>
      <c r="G76" s="28"/>
      <c r="H76" s="28"/>
    </row>
    <row r="77" spans="2:25" ht="20.399999999999999" x14ac:dyDescent="0.35">
      <c r="B77" s="26"/>
      <c r="C77" s="26"/>
      <c r="D77" s="27"/>
      <c r="E77" s="27"/>
      <c r="F77" s="27"/>
      <c r="G77" s="27"/>
      <c r="H77" s="27"/>
    </row>
    <row r="78" spans="2:25" ht="20.399999999999999" x14ac:dyDescent="0.35">
      <c r="B78" s="29" t="s">
        <v>53</v>
      </c>
      <c r="C78" s="30"/>
      <c r="D78" s="28"/>
      <c r="E78" s="28"/>
      <c r="F78" s="28"/>
      <c r="G78" s="28"/>
      <c r="H78" s="28"/>
    </row>
    <row r="79" spans="2:25" ht="20.399999999999999" x14ac:dyDescent="0.35">
      <c r="B79" s="26"/>
      <c r="C79" s="26"/>
      <c r="D79" s="27"/>
      <c r="E79" s="27"/>
      <c r="F79" s="27"/>
      <c r="G79" s="27"/>
      <c r="H79" s="27"/>
    </row>
    <row r="80" spans="2:25" ht="20.399999999999999" x14ac:dyDescent="0.35">
      <c r="B80" s="29" t="s">
        <v>34</v>
      </c>
      <c r="C80" s="30"/>
      <c r="D80" s="28"/>
      <c r="E80" s="28"/>
      <c r="F80" s="28"/>
      <c r="G80" s="28"/>
      <c r="H80" s="28"/>
    </row>
    <row r="81" spans="2:8" ht="20.399999999999999" x14ac:dyDescent="0.35">
      <c r="B81" s="26"/>
      <c r="C81" s="26"/>
      <c r="D81" s="27"/>
      <c r="E81" s="27"/>
      <c r="F81" s="27"/>
      <c r="G81" s="27"/>
      <c r="H81" s="27"/>
    </row>
    <row r="82" spans="2:8" ht="20.399999999999999" x14ac:dyDescent="0.35">
      <c r="B82" s="29" t="s">
        <v>54</v>
      </c>
      <c r="C82" s="30"/>
      <c r="D82" s="28"/>
      <c r="E82" s="28"/>
      <c r="F82" s="28"/>
      <c r="G82" s="28"/>
      <c r="H82" s="28"/>
    </row>
    <row r="83" spans="2:8" ht="20.399999999999999" x14ac:dyDescent="0.35">
      <c r="B83" s="26"/>
      <c r="C83" s="26"/>
      <c r="D83" s="27"/>
      <c r="E83" s="27"/>
      <c r="F83" s="27"/>
      <c r="G83" s="27"/>
      <c r="H83" s="27"/>
    </row>
    <row r="84" spans="2:8" ht="20.399999999999999" x14ac:dyDescent="0.35">
      <c r="B84" s="29" t="s">
        <v>36</v>
      </c>
      <c r="C84" s="30"/>
      <c r="D84" s="28"/>
      <c r="E84" s="28"/>
      <c r="F84" s="28"/>
      <c r="G84" s="28"/>
      <c r="H84" s="28"/>
    </row>
    <row r="85" spans="2:8" ht="20.399999999999999" x14ac:dyDescent="0.35">
      <c r="B85" s="26"/>
      <c r="C85" s="26"/>
      <c r="D85" s="27"/>
      <c r="E85" s="27"/>
      <c r="F85" s="27"/>
      <c r="G85" s="27"/>
      <c r="H85" s="27"/>
    </row>
    <row r="86" spans="2:8" ht="20.399999999999999" x14ac:dyDescent="0.35">
      <c r="B86" s="29" t="s">
        <v>37</v>
      </c>
      <c r="C86" s="30"/>
      <c r="D86" s="28"/>
      <c r="E86" s="28"/>
      <c r="F86" s="28"/>
      <c r="G86" s="28"/>
      <c r="H86" s="28"/>
    </row>
    <row r="87" spans="2:8" ht="20.399999999999999" x14ac:dyDescent="0.35">
      <c r="B87" s="26"/>
      <c r="C87" s="25"/>
      <c r="D87" s="25"/>
      <c r="E87" s="25"/>
      <c r="F87" s="25"/>
      <c r="G87" s="25"/>
      <c r="H87" s="25"/>
    </row>
    <row r="88" spans="2:8" ht="20.399999999999999" x14ac:dyDescent="0.35">
      <c r="B88" s="29" t="s">
        <v>38</v>
      </c>
      <c r="C88" s="30"/>
      <c r="D88" s="28"/>
      <c r="E88" s="28"/>
      <c r="F88" s="28"/>
      <c r="G88" s="28"/>
      <c r="H88" s="28"/>
    </row>
  </sheetData>
  <printOptions horizontalCentered="1" verticalCentered="1"/>
  <pageMargins left="0" right="0" top="0" bottom="0" header="0" footer="0"/>
  <pageSetup scale="48" fitToHeight="2" orientation="landscape" horizontalDpi="360" verticalDpi="360" r:id="rId1"/>
  <rowBreaks count="1" manualBreakCount="1">
    <brk id="37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G-16  </vt:lpstr>
      <vt:lpstr>G-19</vt:lpstr>
      <vt:lpstr>G-23</vt:lpstr>
      <vt:lpstr>Plan curso</vt:lpstr>
      <vt:lpstr>Formato Califs.</vt:lpstr>
      <vt:lpstr>Califs.</vt:lpstr>
      <vt:lpstr>Temas</vt:lpstr>
      <vt:lpstr>'G-16  '!Área_de_impresión</vt:lpstr>
      <vt:lpstr>'Plan curso'!Área_de_impresión</vt:lpstr>
      <vt:lpstr>Temas!Área_de_impresión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de asistencia</dc:title>
  <dc:subject>Lista de asistencia</dc:subject>
  <dc:creator>USECAD</dc:creator>
  <cp:keywords/>
  <dc:description>Lista de Asistencia</dc:description>
  <cp:lastModifiedBy>José A Lopez C</cp:lastModifiedBy>
  <cp:lastPrinted>2023-12-12T18:24:20Z</cp:lastPrinted>
  <dcterms:created xsi:type="dcterms:W3CDTF">2022-01-29T18:13:59Z</dcterms:created>
  <dcterms:modified xsi:type="dcterms:W3CDTF">2024-04-22T18:51:58Z</dcterms:modified>
  <cp:category/>
</cp:coreProperties>
</file>